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ebastian.garcia\Downloads\"/>
    </mc:Choice>
  </mc:AlternateContent>
  <xr:revisionPtr revIDLastSave="0" documentId="13_ncr:1_{E6C7FB96-A88C-4A8D-8BC0-6C0743084B33}" xr6:coauthVersionLast="47" xr6:coauthVersionMax="47" xr10:uidLastSave="{00000000-0000-0000-0000-000000000000}"/>
  <bookViews>
    <workbookView xWindow="-110" yWindow="-110" windowWidth="19420" windowHeight="11500" xr2:uid="{00000000-000D-0000-FFFF-FFFF00000000}"/>
  </bookViews>
  <sheets>
    <sheet name="Catálogo" sheetId="3" r:id="rId1"/>
    <sheet name="Calendario" sheetId="4" r:id="rId2"/>
    <sheet name="Hoja1" sheetId="2" state="hidden" r:id="rId3"/>
  </sheets>
  <definedNames>
    <definedName name="_xlnm._FilterDatabase" localSheetId="1" hidden="1">Calendario!$A$3:$I$101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3" l="1"/>
  <c r="G100" i="3" l="1"/>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H3" i="3" l="1"/>
  <c r="H46" i="3"/>
  <c r="F46" i="3" s="1"/>
  <c r="F47" i="4" s="1"/>
  <c r="H22" i="3"/>
  <c r="H87" i="3"/>
  <c r="H38" i="3"/>
  <c r="H55" i="3"/>
  <c r="F55" i="3" s="1"/>
  <c r="F56" i="4" s="1"/>
  <c r="H6" i="3"/>
  <c r="H57" i="3"/>
  <c r="F57" i="3" s="1"/>
  <c r="F58" i="4" s="1"/>
  <c r="H89" i="3"/>
  <c r="H72" i="3"/>
  <c r="F72" i="3" s="1"/>
  <c r="F73" i="4" s="1"/>
  <c r="H73" i="3"/>
  <c r="H25" i="3"/>
  <c r="F25" i="3" s="1"/>
  <c r="F26" i="4" s="1"/>
  <c r="H41" i="3"/>
  <c r="H58" i="3"/>
  <c r="F58" i="3" s="1"/>
  <c r="F59" i="4" s="1"/>
  <c r="H74" i="3"/>
  <c r="H90" i="3"/>
  <c r="H26" i="3"/>
  <c r="H59" i="3"/>
  <c r="F59" i="3" s="1"/>
  <c r="F60" i="4" s="1"/>
  <c r="H75" i="3"/>
  <c r="F75" i="3" s="1"/>
  <c r="F76" i="4" s="1"/>
  <c r="H91" i="3"/>
  <c r="F91" i="3" s="1"/>
  <c r="F92" i="4" s="1"/>
  <c r="H43" i="3"/>
  <c r="F43" i="3" s="1"/>
  <c r="F44" i="4" s="1"/>
  <c r="H60" i="3"/>
  <c r="F60" i="3" s="1"/>
  <c r="F61" i="4" s="1"/>
  <c r="H76" i="3"/>
  <c r="F76" i="3" s="1"/>
  <c r="F77" i="4" s="1"/>
  <c r="H92" i="3"/>
  <c r="F92" i="3" s="1"/>
  <c r="F93" i="4" s="1"/>
  <c r="H88" i="3"/>
  <c r="F88" i="3" s="1"/>
  <c r="F89" i="4" s="1"/>
  <c r="H28" i="3"/>
  <c r="H44" i="3"/>
  <c r="F44" i="3" s="1"/>
  <c r="F45" i="4" s="1"/>
  <c r="H61" i="3"/>
  <c r="H77" i="3"/>
  <c r="F77" i="3" s="1"/>
  <c r="F78" i="4" s="1"/>
  <c r="H93" i="3"/>
  <c r="H7" i="3"/>
  <c r="H42" i="3"/>
  <c r="H13" i="3"/>
  <c r="H29" i="3"/>
  <c r="F29" i="3" s="1"/>
  <c r="F30" i="4" s="1"/>
  <c r="H45" i="3"/>
  <c r="F45" i="3" s="1"/>
  <c r="F46" i="4" s="1"/>
  <c r="H62" i="3"/>
  <c r="F62" i="3" s="1"/>
  <c r="F63" i="4" s="1"/>
  <c r="H78" i="3"/>
  <c r="F78" i="3" s="1"/>
  <c r="F79" i="4" s="1"/>
  <c r="H94" i="3"/>
  <c r="F94" i="3" s="1"/>
  <c r="F95" i="4" s="1"/>
  <c r="H12" i="3"/>
  <c r="H14" i="3"/>
  <c r="F14" i="3" s="1"/>
  <c r="F15" i="4" s="1"/>
  <c r="H30" i="3"/>
  <c r="H47" i="3"/>
  <c r="F47" i="3" s="1"/>
  <c r="F48" i="4" s="1"/>
  <c r="H63" i="3"/>
  <c r="F63" i="3" s="1"/>
  <c r="F64" i="4" s="1"/>
  <c r="H79" i="3"/>
  <c r="F79" i="3" s="1"/>
  <c r="F80" i="4" s="1"/>
  <c r="H95" i="3"/>
  <c r="F95" i="3" s="1"/>
  <c r="F96" i="4" s="1"/>
  <c r="H56" i="3"/>
  <c r="H11" i="3"/>
  <c r="F11" i="3" s="1"/>
  <c r="F12" i="4" s="1"/>
  <c r="H15" i="3"/>
  <c r="F15" i="3" s="1"/>
  <c r="F16" i="4" s="1"/>
  <c r="H31" i="3"/>
  <c r="F31" i="3" s="1"/>
  <c r="F32" i="4" s="1"/>
  <c r="H48" i="3"/>
  <c r="H64" i="3"/>
  <c r="H80" i="3"/>
  <c r="F80" i="3" s="1"/>
  <c r="F81" i="4" s="1"/>
  <c r="H96" i="3"/>
  <c r="F96" i="3" s="1"/>
  <c r="F97" i="4" s="1"/>
  <c r="H23" i="3"/>
  <c r="F23" i="3" s="1"/>
  <c r="F24" i="4" s="1"/>
  <c r="H27" i="3"/>
  <c r="F27" i="3" s="1"/>
  <c r="F28" i="4" s="1"/>
  <c r="H16" i="3"/>
  <c r="F16" i="3" s="1"/>
  <c r="F17" i="4" s="1"/>
  <c r="H32" i="3"/>
  <c r="H49" i="3"/>
  <c r="F49" i="3" s="1"/>
  <c r="F50" i="4" s="1"/>
  <c r="H65" i="3"/>
  <c r="H81" i="3"/>
  <c r="F81" i="3" s="1"/>
  <c r="F82" i="4" s="1"/>
  <c r="H97" i="3"/>
  <c r="F97" i="3" s="1"/>
  <c r="F98" i="4" s="1"/>
  <c r="F41" i="3"/>
  <c r="F42" i="4" s="1"/>
  <c r="H24" i="3"/>
  <c r="F24" i="3" s="1"/>
  <c r="F25" i="4" s="1"/>
  <c r="H17" i="3"/>
  <c r="F17" i="3" s="1"/>
  <c r="F18" i="4" s="1"/>
  <c r="H33" i="3"/>
  <c r="F33" i="3" s="1"/>
  <c r="F34" i="4" s="1"/>
  <c r="H50" i="3"/>
  <c r="F50" i="3" s="1"/>
  <c r="F51" i="4" s="1"/>
  <c r="H66" i="3"/>
  <c r="F66" i="3" s="1"/>
  <c r="F67" i="4" s="1"/>
  <c r="H82" i="3"/>
  <c r="F82" i="3" s="1"/>
  <c r="F83" i="4" s="1"/>
  <c r="H98" i="3"/>
  <c r="F98" i="3" s="1"/>
  <c r="F99" i="4" s="1"/>
  <c r="F89" i="3"/>
  <c r="F90" i="4" s="1"/>
  <c r="F73" i="3"/>
  <c r="F74" i="4" s="1"/>
  <c r="H8" i="3"/>
  <c r="H34" i="3"/>
  <c r="F34" i="3" s="1"/>
  <c r="F35" i="4" s="1"/>
  <c r="H51" i="3"/>
  <c r="F51" i="3" s="1"/>
  <c r="F52" i="4" s="1"/>
  <c r="H67" i="3"/>
  <c r="F67" i="3" s="1"/>
  <c r="F68" i="4" s="1"/>
  <c r="H83" i="3"/>
  <c r="F83" i="3" s="1"/>
  <c r="F84" i="4" s="1"/>
  <c r="H99" i="3"/>
  <c r="F99" i="3" s="1"/>
  <c r="F100" i="4" s="1"/>
  <c r="H40" i="3"/>
  <c r="F40" i="3" s="1"/>
  <c r="F41" i="4" s="1"/>
  <c r="H19" i="3"/>
  <c r="F19" i="3" s="1"/>
  <c r="F20" i="4" s="1"/>
  <c r="H35" i="3"/>
  <c r="F35" i="3" s="1"/>
  <c r="F36" i="4" s="1"/>
  <c r="H52" i="3"/>
  <c r="F52" i="3" s="1"/>
  <c r="F53" i="4" s="1"/>
  <c r="H68" i="3"/>
  <c r="F68" i="3" s="1"/>
  <c r="F69" i="4" s="1"/>
  <c r="H84" i="3"/>
  <c r="F84" i="3" s="1"/>
  <c r="F85" i="4" s="1"/>
  <c r="H100" i="3"/>
  <c r="F100" i="3" s="1"/>
  <c r="F101" i="4" s="1"/>
  <c r="F87" i="3"/>
  <c r="F88" i="4" s="1"/>
  <c r="F38" i="3"/>
  <c r="F39" i="4" s="1"/>
  <c r="F22" i="3"/>
  <c r="F23" i="4" s="1"/>
  <c r="F6" i="3"/>
  <c r="F7" i="4" s="1"/>
  <c r="H10" i="3"/>
  <c r="F10" i="3" s="1"/>
  <c r="F11" i="4" s="1"/>
  <c r="H20" i="3"/>
  <c r="F20" i="3" s="1"/>
  <c r="F21" i="4" s="1"/>
  <c r="H36" i="3"/>
  <c r="F36" i="3" s="1"/>
  <c r="F37" i="4" s="1"/>
  <c r="H53" i="3"/>
  <c r="F53" i="3" s="1"/>
  <c r="F54" i="4" s="1"/>
  <c r="H69" i="3"/>
  <c r="F69" i="3" s="1"/>
  <c r="F70" i="4" s="1"/>
  <c r="H85" i="3"/>
  <c r="F85" i="3" s="1"/>
  <c r="F86" i="4" s="1"/>
  <c r="F3" i="3"/>
  <c r="F4" i="4" s="1"/>
  <c r="H39" i="3"/>
  <c r="H18" i="3"/>
  <c r="F18" i="3" s="1"/>
  <c r="F19" i="4" s="1"/>
  <c r="H5" i="3"/>
  <c r="F5" i="3" s="1"/>
  <c r="F6" i="4" s="1"/>
  <c r="H21" i="3"/>
  <c r="H37" i="3"/>
  <c r="H54" i="3"/>
  <c r="F54" i="3" s="1"/>
  <c r="F55" i="4" s="1"/>
  <c r="H70" i="3"/>
  <c r="F70" i="3" s="1"/>
  <c r="F71" i="4" s="1"/>
  <c r="H86" i="3"/>
  <c r="F86" i="3" s="1"/>
  <c r="F87" i="4" s="1"/>
  <c r="H4" i="3"/>
  <c r="F4" i="3" s="1"/>
  <c r="F5" i="4" s="1"/>
  <c r="H71" i="3"/>
  <c r="H9" i="3"/>
  <c r="F26" i="3" l="1"/>
  <c r="F27" i="4" s="1"/>
  <c r="F39" i="3"/>
  <c r="F40" i="4" s="1"/>
  <c r="F30" i="3"/>
  <c r="F31" i="4" s="1"/>
  <c r="F13" i="3"/>
  <c r="F14" i="4" s="1"/>
  <c r="F74" i="3"/>
  <c r="F75" i="4" s="1"/>
  <c r="F12" i="3"/>
  <c r="F13" i="4" s="1"/>
  <c r="F90" i="3"/>
  <c r="F91" i="4" s="1"/>
  <c r="F8" i="3"/>
  <c r="F9" i="4" s="1"/>
  <c r="F28" i="3"/>
  <c r="F29" i="4" s="1"/>
  <c r="F21" i="3"/>
  <c r="F22" i="4" s="1"/>
  <c r="F61" i="3"/>
  <c r="F62" i="4" s="1"/>
  <c r="F64" i="3"/>
  <c r="F65" i="4" s="1"/>
  <c r="F48" i="3"/>
  <c r="F49" i="4" s="1"/>
  <c r="F9" i="3"/>
  <c r="F10" i="4" s="1"/>
  <c r="F93" i="3"/>
  <c r="F94" i="4" s="1"/>
  <c r="F37" i="3"/>
  <c r="F38" i="4" s="1"/>
  <c r="F7" i="3"/>
  <c r="F8" i="4" s="1"/>
  <c r="F32" i="3"/>
  <c r="F33" i="4" s="1"/>
  <c r="F65" i="3"/>
  <c r="F66" i="4" s="1"/>
  <c r="F56" i="3"/>
  <c r="F57" i="4" s="1"/>
  <c r="F42" i="3"/>
  <c r="F43" i="4" s="1"/>
  <c r="F71" i="3"/>
  <c r="F72" i="4" s="1"/>
</calcChain>
</file>

<file path=xl/sharedStrings.xml><?xml version="1.0" encoding="utf-8"?>
<sst xmlns="http://schemas.openxmlformats.org/spreadsheetml/2006/main" count="1012" uniqueCount="152">
  <si>
    <t>Catálogo de actividades</t>
  </si>
  <si>
    <t>Subproceso</t>
  </si>
  <si>
    <t>Actividad</t>
  </si>
  <si>
    <t>Adscripción</t>
  </si>
  <si>
    <t>UR</t>
  </si>
  <si>
    <t>UR que informa</t>
  </si>
  <si>
    <t>ID_Act</t>
  </si>
  <si>
    <t>Mecanismos de coordinación</t>
  </si>
  <si>
    <t>Sesión para dar inicio al PEL</t>
  </si>
  <si>
    <t>OPL</t>
  </si>
  <si>
    <t>CG</t>
  </si>
  <si>
    <t>Aprobación del Plan Integral y Calendario de Coordinación por parte del INE</t>
  </si>
  <si>
    <t>INE</t>
  </si>
  <si>
    <t>UTVOPL</t>
  </si>
  <si>
    <t>Aprobación del Cronograma o Calendario de actividades del Proceso Electoral Extraordinario del OPL</t>
  </si>
  <si>
    <t>Elaborar un plan de trabajo conjunto para la promoción de la participación ciudadana</t>
  </si>
  <si>
    <t>INE/OPL</t>
  </si>
  <si>
    <t>DECEYEC/JLE/OPL</t>
  </si>
  <si>
    <t>DECEYEC</t>
  </si>
  <si>
    <t>Implementar un plan de trabajo conjunto para la promoción de la participación ciudadana</t>
  </si>
  <si>
    <t>Integración de órganos desconcentrados</t>
  </si>
  <si>
    <t>Sesión en la que se designan e integran los Órganos Municipales</t>
  </si>
  <si>
    <t>Instalación de los Órganos Municipales</t>
  </si>
  <si>
    <t>OD</t>
  </si>
  <si>
    <t>Instalación del Consejo Local</t>
  </si>
  <si>
    <t>CL</t>
  </si>
  <si>
    <t>DEOE</t>
  </si>
  <si>
    <t>Instalación de los Consejos Distritales</t>
  </si>
  <si>
    <t>CD</t>
  </si>
  <si>
    <t>Lista Nominal de Electores</t>
  </si>
  <si>
    <t>Entrega de la Lista Nominal de Electores Definitiva con fotografía</t>
  </si>
  <si>
    <t>DERFE</t>
  </si>
  <si>
    <t>Observación Electoral</t>
  </si>
  <si>
    <t>Emisión de la convocatoria para la ciudadanía que desee participar en la observación electoral</t>
  </si>
  <si>
    <t>Difusión de la convocatoria para participar en la observación electoral</t>
  </si>
  <si>
    <t>OPL/JL/JD</t>
  </si>
  <si>
    <t>Impartición de los cursos de capacitación, preparación o información de manera presencial</t>
  </si>
  <si>
    <t>CL/CD/OD</t>
  </si>
  <si>
    <t>Acreditación y/o ratificación de la ciudadanía como observadores u observadoras electorales</t>
  </si>
  <si>
    <t>CL/CD</t>
  </si>
  <si>
    <t>DEOE/CL</t>
  </si>
  <si>
    <t>Presentación del Informe Final del Proceso de Observación</t>
  </si>
  <si>
    <t>Ubicación de casillas</t>
  </si>
  <si>
    <t>Recorridos por las secciones de los distritos para localizar los lugares donde se ubicarán las casillas</t>
  </si>
  <si>
    <t>JDE/OPL</t>
  </si>
  <si>
    <t>Presentación a los Consejos Distritales del listado de lugares propuestos para ubicar casillas</t>
  </si>
  <si>
    <t>JDE</t>
  </si>
  <si>
    <t>JLE</t>
  </si>
  <si>
    <t>Aprobar en sesión extraordinaria de Junta Distrital Ejecutiva, la propuesta de ubicación de casillas electorales que se presentará al Consejo Distrital.</t>
  </si>
  <si>
    <t>Visitas de examinación por los consejos distritales en los lugares propuestos para instalar casillas</t>
  </si>
  <si>
    <t>Aprobación del número y ubicación de casillas básicas y contiguas y, en su caso, extraordinarias y especiales</t>
  </si>
  <si>
    <t>Remisión del listado de ubicación de casillas al OPL</t>
  </si>
  <si>
    <t>Realizar la primera publicación de la lista de ubicación de casillas en los lugares más concurridos del distrito electoral y en los medios electrónicos del Instituto</t>
  </si>
  <si>
    <t>En su caso, segunda publicación de la lista de ubicación de casillas por causas supervenientes en los lugares más concurridos del distrito y en los medios electrónicos del Instituto</t>
  </si>
  <si>
    <t>Difusión del listado de ubicación e integración de Mesas Directivas de Casilla, en medios electrónicos del Instituto y en su caso, publicación de encartes impresos (OPL)</t>
  </si>
  <si>
    <t>DEOE/JLE/OPL</t>
  </si>
  <si>
    <t>Registro de representaciones generales y ante mesas directivas de casilla</t>
  </si>
  <si>
    <t>Sustitución de representaciones generales y ante mesas directivas de casilla</t>
  </si>
  <si>
    <t>Acreditación de representaciones generales y ante mesas directivas de casilla</t>
  </si>
  <si>
    <t>Entrega de listados de representantes generales y ante casilla al OPL</t>
  </si>
  <si>
    <t>Entrega de actas de la jornada electoral, así como de escrutinio y cómputo del OPL a los CD del INE</t>
  </si>
  <si>
    <t>CG/OD</t>
  </si>
  <si>
    <t>Integración de las Mesas Directivas de Casilla</t>
  </si>
  <si>
    <t>Nuevas convocatorias</t>
  </si>
  <si>
    <t>Designación de SE y CAE</t>
  </si>
  <si>
    <t>Periodo de contratación de SE y CAE</t>
  </si>
  <si>
    <t>Capacitación de SE y CAE</t>
  </si>
  <si>
    <t>Designación de Funcionarios/as de Mesa Directiva de Casilla (FMDC)</t>
  </si>
  <si>
    <t>JDE/CD</t>
  </si>
  <si>
    <t>Entrega de nombramientos a FMDC</t>
  </si>
  <si>
    <t>Capacitación a FMDC</t>
  </si>
  <si>
    <t>Desarrollo de simulacros y/o prácticas de la Jornada Electoral</t>
  </si>
  <si>
    <t>Sustitución de FMDC</t>
  </si>
  <si>
    <t>Obligaciones y prerrogativas de los partidos, candidaturas y candidaturas independientes</t>
  </si>
  <si>
    <t>Aprobación de topes de gastos de precampaña Ayuntamientos</t>
  </si>
  <si>
    <t>Aprobación de topes de gastos de campaña para Ayuntamientos</t>
  </si>
  <si>
    <t>Candidaturas</t>
  </si>
  <si>
    <t>Solicitud de registro de convenio de coalición para Ayuntamientos</t>
  </si>
  <si>
    <t>Resolución sobre Convenio de Coalición para Ayuntamientos</t>
  </si>
  <si>
    <t>Precampaña para Ayuntamiento</t>
  </si>
  <si>
    <t>Solicitud de registro de Candidaturas para Ayuntamientos</t>
  </si>
  <si>
    <t>Resolución para aprobar las candidaturas para Ayuntamientos</t>
  </si>
  <si>
    <t>Solicitud de registro de candidaturas comunes para Ayuntamientos</t>
  </si>
  <si>
    <t>Resolución para aprobar las candidaturas comunes para Ayuntamientos</t>
  </si>
  <si>
    <t>Campaña para Ayuntamientos</t>
  </si>
  <si>
    <t>Fiscalización</t>
  </si>
  <si>
    <t>Fiscalización del periodo de precampaña</t>
  </si>
  <si>
    <t>UTF</t>
  </si>
  <si>
    <t>Fiscalizacion del periodo de campaña</t>
  </si>
  <si>
    <t>Documentación y material electoral</t>
  </si>
  <si>
    <t>Entrega a la Junta Local Ejecutiva del INE para revisión, del líquido indeleble, el dado marcador, así como de los diseños y especificaciones técnicas de la documentación electoral, en medios electrónicos.</t>
  </si>
  <si>
    <t>Recepción de las boletas electorales por el órgano competente que realizará el conteo, sellado y agrupamiento de boletas e integración de la caja paquete electoral</t>
  </si>
  <si>
    <t>Revisión y, en su caso, emisión de comentarios y observaciones de los diseños y especificaciones técnicas de la documentación electoral, así como del  líquido indeleble y el dado marcador.</t>
  </si>
  <si>
    <t>JL</t>
  </si>
  <si>
    <t>Entrega a la Dirección Ejecutiva de Organización Electoral del INE para revisión del  líquido indeleble y el dado marcador, así como de los diseños y especificaciones técnicas de la documentación electoral, en medios electrónicos</t>
  </si>
  <si>
    <t>Revisión y validación del  líquido indeleble y el dado marcador, así como de los diseños y especificaciones técnicas de la documentación electoral.</t>
  </si>
  <si>
    <t>Aprobación de la documentación y material electoral</t>
  </si>
  <si>
    <t>Designación de la persona responsable de llevar el control sobre la asignación de los folios de las boletas que se distribuirán en cada mesa directiva de casilla</t>
  </si>
  <si>
    <t>Aprobación de SE y CAE, así como de personal que auxiliará en el procedimiento de conteo, sellado y agrupamiento de las boletas electorales; así como la integración de la caja paquete electoral</t>
  </si>
  <si>
    <t>Producción de la documentación y materiales electorales</t>
  </si>
  <si>
    <t>Solicitud de custodia federal para traslado de la documentación, paquetería y materiales electorales (al menos 48 horas antes)</t>
  </si>
  <si>
    <t>Conteo, sellado y agrupamiento de boletas e integración de la caja paquete electoral</t>
  </si>
  <si>
    <t>Distribución de la documentación y materiales electorales a las Presidencias de mesa directiva de casilla</t>
  </si>
  <si>
    <t>PREP</t>
  </si>
  <si>
    <t>Informar al INE respecto a las determinaciones que adopte sobre la implementación y operación del PREP</t>
  </si>
  <si>
    <t>Adoptar las determinaciones correspondientes sobre la integración o no del COTAPREP y, la realización o no de auditoría al sistema informático, así como informar al INE al respecto.</t>
  </si>
  <si>
    <t>Jornada Electoral</t>
  </si>
  <si>
    <t>Informe sobre los simulacros del SIJE</t>
  </si>
  <si>
    <t>DEOE/OD</t>
  </si>
  <si>
    <t>Recepción de Paquetes</t>
  </si>
  <si>
    <t>Entrega a la JLE de los proyectos de Modelos Operativos de Recepción de Paquetes Electorales para opinión de las Vocalías de las JDE</t>
  </si>
  <si>
    <t>Aprobación del personal que acompañará, asesorará y dará seguimiento a la Recepción de Paquetes Electorales</t>
  </si>
  <si>
    <t>Aprobación de los Modelos Operativos de Recepción de Paquetes Electorales</t>
  </si>
  <si>
    <t>Implementación del Operativo de Recepción de Paquetes</t>
  </si>
  <si>
    <t>Entrega a la JLE de la copia de los recibos de Recepción de Paquetes Electorales</t>
  </si>
  <si>
    <t>Entrega a la JLE del informe sobre la recepción de paquetes electorales en los órganos competentes</t>
  </si>
  <si>
    <t>Bodegas electorales</t>
  </si>
  <si>
    <t>Determinación de los lugares que ocuparán las bodegas electorales para el resguardo de la documentación electoral</t>
  </si>
  <si>
    <t>Verificación por parte de los órganos desconcentrados del INE de las condiciones y equipamiento de las bodegas electorales del OPL y determinación de los compromisos que consideren necesarios.</t>
  </si>
  <si>
    <t>JLE/JDE/CG/OD</t>
  </si>
  <si>
    <t>Informe que rinden las presidencias sobre las condiciones de equipamiento, mecanismos de operación y medidas de seguridad de las bodegas electorales.</t>
  </si>
  <si>
    <t>JLE/JDE/OD</t>
  </si>
  <si>
    <t>Designación, por parte del órgano competente del OPL, del personal que tendrá acceso a la bodega electoral</t>
  </si>
  <si>
    <t>Comprobar por parte de los órganos competente del OPL, con apoyo del INE, del cumplimiento de los compromisos adquiridos en la verificación de las condiciones y equipamiento de las bodegas electorales del OPL</t>
  </si>
  <si>
    <t>Envío a la DEOE, por conducto de la UTVOPL el informe de las condiciones que guardan las bodegas electorales</t>
  </si>
  <si>
    <t>Mecanismos de recolección</t>
  </si>
  <si>
    <t>Entrega de estudios de factibilidad al OPL</t>
  </si>
  <si>
    <t>Entrega de observaciones a los estudios de factibilidad</t>
  </si>
  <si>
    <t>Recorridos para verificar las propuestas de los mecanismos de recolección</t>
  </si>
  <si>
    <t>JDE/OD</t>
  </si>
  <si>
    <t>Aprobación o ratificación de los mecanismos de recolección</t>
  </si>
  <si>
    <t>Traslado y recolección de los paquetes electorales</t>
  </si>
  <si>
    <t>Acreditación de representantes de partidos políticos y candidaturas independientes ante los mecanismos de recolección</t>
  </si>
  <si>
    <t>Sustitución de representaciones de partidos políticos y candidaturas independientes ante los mecanismos de recolección</t>
  </si>
  <si>
    <t>Cómputos</t>
  </si>
  <si>
    <t>Asignación de las y los SE y CAE contratados por el INE para los OD del OPL a fin de que apoyen en los cómputos de las elecciones locales</t>
  </si>
  <si>
    <t>Integración por parte del Consejo Municipal Electoral del OPL, de la propuesta para la habilitación de espacios para el recuento de votos con las alternativas para todos los escenarios de cómputo</t>
  </si>
  <si>
    <t>Informe de los escenarios de cómputos propuestos por el órgano competente del OPL</t>
  </si>
  <si>
    <t>Remisión a la JLE en la entidad, de las propuestas de escenarios de cómputos, para la dictaminación de su viabilidad</t>
  </si>
  <si>
    <t>Remisión de las observaciones a los escenarios de Cómputos al OPL y a su vez informar de las mismas a la UTVOPL</t>
  </si>
  <si>
    <t>Aprobación por parte del órgano competente del OPL, del acuerdo mediante el cual se designa al personal que participará en las tareas de apoyo a los Cómputos Municipales</t>
  </si>
  <si>
    <t>Aprobación por parte del órgano competente del OPL, de los distintos escenarios de cómputos</t>
  </si>
  <si>
    <t>Aprobación por parte del órgano competente del OPL, del acuerdo por el que se habilitarán espacios para la instalación de grupos de trabajo y, en su caso, puntos de recuento</t>
  </si>
  <si>
    <t>Cómputos Municipales</t>
  </si>
  <si>
    <t>PUEBLA</t>
  </si>
  <si>
    <t>Inicio</t>
  </si>
  <si>
    <t>Término</t>
  </si>
  <si>
    <t>Aprobación del catálogo de emisoras, modelo de distribución y pautas para la transmisión de los mensajes de los partidos políticos y autoridades electorales.</t>
  </si>
  <si>
    <t>DEPPP</t>
  </si>
  <si>
    <t>Impartición de los cursos de capacitación, preparación o información por parte de organizaciones</t>
  </si>
  <si>
    <t>Recepción de solicitudes de acreditación y/o ratificación de la ciudadanía que desee participar en observación electoral de manera presencial</t>
  </si>
  <si>
    <t xml:space="preserve">Recepción de informes de observadoras y observadores electorales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</si>
</sst>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9">
    <font>
      <sz val="10"/>
      <color rgb="FF000000"/>
      <name val="Arial"/>
      <scheme val="minor"/>
    </font>
    <font>
      <sz val="11"/>
      <color rgb="FF000000"/>
      <name val="&quot;Aptos Narrow&quot;"/>
    </font>
    <font>
      <sz val="11"/>
      <color rgb="FF000000"/>
      <name val="Arial"/>
      <family val="2"/>
    </font>
    <font>
      <b/>
      <sz val="14"/>
      <color rgb="FFFFFFFF"/>
      <name val="Calibri"/>
      <family val="2"/>
    </font>
    <font>
      <sz val="11"/>
      <color theme="1"/>
      <name val="Arial"/>
      <family val="2"/>
    </font>
    <font>
      <sz val="11"/>
      <color rgb="FFFFFFFF"/>
      <name val="Arial"/>
      <family val="2"/>
    </font>
    <font>
      <sz val="11"/>
      <color rgb="FF000000"/>
      <name val="Arial, sans-serif"/>
    </font>
    <font>
      <sz val="26"/>
      <color rgb="FF000000"/>
      <name val="Arial"/>
      <family val="2"/>
      <scheme val="minor"/>
    </font>
    <font>
      <sz val="11"/>
      <color rgb="FF000000"/>
      <name val="Arial"/>
      <family val="2"/>
      <scheme val="major"/>
    </font>
  </fonts>
  <fills count="7">
    <fill>
      <patternFill patternType="none"/>
    </fill>
    <fill>
      <patternFill patternType="gray125"/>
    </fill>
    <fill>
      <patternFill patternType="solid">
        <fgColor rgb="FFFF3398"/>
        <bgColor rgb="FFFF3398"/>
      </patternFill>
    </fill>
    <fill>
      <patternFill patternType="solid">
        <fgColor rgb="FFFFFFFF"/>
        <bgColor rgb="FFFFFFFF"/>
      </patternFill>
    </fill>
    <fill>
      <patternFill patternType="solid">
        <fgColor theme="0"/>
        <bgColor theme="0"/>
      </patternFill>
    </fill>
    <fill>
      <patternFill patternType="solid">
        <fgColor rgb="FFD5007F"/>
        <bgColor rgb="FFD5007F"/>
      </patternFill>
    </fill>
    <fill>
      <patternFill patternType="solid">
        <fgColor theme="0"/>
        <bgColor indexed="64"/>
      </patternFill>
    </fill>
  </fills>
  <borders count="12">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rgb="FF000000"/>
      </top>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3">
    <xf numFmtId="0" fontId="0" fillId="0" borderId="0" xfId="0"/>
    <xf numFmtId="0" fontId="2" fillId="3" borderId="1" xfId="0" applyFont="1" applyFill="1" applyBorder="1" applyAlignment="1">
      <alignment horizontal="center"/>
    </xf>
    <xf numFmtId="164" fontId="2" fillId="4" borderId="1" xfId="0" applyNumberFormat="1" applyFont="1" applyFill="1" applyBorder="1" applyAlignment="1">
      <alignment horizontal="center"/>
    </xf>
    <xf numFmtId="0" fontId="2" fillId="3" borderId="5" xfId="0" applyFont="1" applyFill="1" applyBorder="1" applyAlignment="1">
      <alignment horizontal="center"/>
    </xf>
    <xf numFmtId="0" fontId="2" fillId="3" borderId="5" xfId="0" applyFont="1" applyFill="1" applyBorder="1" applyAlignment="1">
      <alignment horizontal="left"/>
    </xf>
    <xf numFmtId="0" fontId="5" fillId="5" borderId="5" xfId="0" applyFont="1" applyFill="1" applyBorder="1" applyAlignment="1">
      <alignment horizontal="center"/>
    </xf>
    <xf numFmtId="1" fontId="0" fillId="0" borderId="0" xfId="0" applyNumberFormat="1"/>
    <xf numFmtId="1" fontId="2" fillId="4" borderId="1" xfId="0" applyNumberFormat="1" applyFont="1" applyFill="1" applyBorder="1" applyAlignment="1">
      <alignment horizont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14" fontId="8" fillId="0" borderId="6" xfId="0" applyNumberFormat="1" applyFont="1" applyBorder="1" applyAlignment="1">
      <alignment horizontal="center" vertical="center"/>
    </xf>
    <xf numFmtId="0" fontId="2" fillId="3" borderId="4" xfId="0" applyFont="1" applyFill="1" applyBorder="1" applyAlignment="1">
      <alignment horizontal="center"/>
    </xf>
    <xf numFmtId="164" fontId="2" fillId="4" borderId="3" xfId="0" applyNumberFormat="1" applyFont="1" applyFill="1" applyBorder="1" applyAlignment="1">
      <alignment horizontal="center"/>
    </xf>
    <xf numFmtId="1" fontId="2" fillId="4" borderId="3" xfId="0" applyNumberFormat="1" applyFont="1" applyFill="1" applyBorder="1" applyAlignment="1">
      <alignment horizontal="center"/>
    </xf>
    <xf numFmtId="0" fontId="2" fillId="3" borderId="6" xfId="0" applyFont="1" applyFill="1" applyBorder="1" applyAlignment="1">
      <alignment horizontal="center"/>
    </xf>
    <xf numFmtId="164" fontId="2" fillId="4" borderId="6" xfId="0" applyNumberFormat="1" applyFont="1" applyFill="1" applyBorder="1" applyAlignment="1">
      <alignment horizontal="center"/>
    </xf>
    <xf numFmtId="0" fontId="0" fillId="0" borderId="0" xfId="0" applyAlignment="1">
      <alignment horizontal="center" vertical="center"/>
    </xf>
    <xf numFmtId="0" fontId="2" fillId="3" borderId="1" xfId="0" applyFont="1" applyFill="1" applyBorder="1" applyAlignment="1">
      <alignment horizontal="left" wrapText="1"/>
    </xf>
    <xf numFmtId="0" fontId="2" fillId="3" borderId="5" xfId="0" applyFont="1" applyFill="1" applyBorder="1" applyAlignment="1">
      <alignment horizontal="left" wrapText="1"/>
    </xf>
    <xf numFmtId="0" fontId="6" fillId="3" borderId="5" xfId="0" applyFont="1" applyFill="1" applyBorder="1" applyAlignment="1">
      <alignment horizontal="left" wrapText="1"/>
    </xf>
    <xf numFmtId="0" fontId="5" fillId="5" borderId="5" xfId="0" applyFont="1" applyFill="1" applyBorder="1" applyAlignment="1">
      <alignment horizontal="left" wrapText="1"/>
    </xf>
    <xf numFmtId="0" fontId="2" fillId="3" borderId="4" xfId="0" applyFont="1" applyFill="1" applyBorder="1" applyAlignment="1">
      <alignment horizontal="left" wrapText="1"/>
    </xf>
    <xf numFmtId="0" fontId="2" fillId="3" borderId="6" xfId="0" applyFont="1" applyFill="1" applyBorder="1" applyAlignment="1">
      <alignment horizontal="left" wrapText="1"/>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xf>
    <xf numFmtId="0" fontId="5" fillId="5"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0" xfId="0" applyAlignment="1">
      <alignment wrapText="1"/>
    </xf>
    <xf numFmtId="14" fontId="2" fillId="0" borderId="6" xfId="0" applyNumberFormat="1" applyFont="1" applyBorder="1" applyAlignment="1">
      <alignment horizontal="center" vertical="center"/>
    </xf>
    <xf numFmtId="14" fontId="4" fillId="0" borderId="6" xfId="0" applyNumberFormat="1" applyFont="1" applyBorder="1" applyAlignment="1">
      <alignment horizontal="center" vertical="center"/>
    </xf>
    <xf numFmtId="14" fontId="5" fillId="5" borderId="6" xfId="0" applyNumberFormat="1" applyFont="1" applyFill="1" applyBorder="1" applyAlignment="1">
      <alignment horizontal="center" vertical="center"/>
    </xf>
    <xf numFmtId="164" fontId="2" fillId="4" borderId="2" xfId="0" applyNumberFormat="1" applyFont="1" applyFill="1" applyBorder="1" applyAlignment="1">
      <alignment horizontal="center" vertical="center"/>
    </xf>
    <xf numFmtId="164" fontId="2" fillId="0" borderId="2" xfId="0" applyNumberFormat="1" applyFont="1" applyBorder="1" applyAlignment="1">
      <alignment horizontal="center" vertical="center"/>
    </xf>
    <xf numFmtId="164" fontId="2" fillId="4" borderId="8" xfId="0" applyNumberFormat="1" applyFont="1" applyFill="1" applyBorder="1" applyAlignment="1">
      <alignment horizontal="center" vertical="center"/>
    </xf>
    <xf numFmtId="0" fontId="2" fillId="0" borderId="5" xfId="0" applyFont="1" applyBorder="1" applyAlignment="1">
      <alignment horizontal="center" vertical="center"/>
    </xf>
    <xf numFmtId="0" fontId="2" fillId="3" borderId="7" xfId="0" applyFont="1" applyFill="1" applyBorder="1" applyAlignment="1">
      <alignment horizontal="center" vertical="center"/>
    </xf>
    <xf numFmtId="0" fontId="0" fillId="0" borderId="0" xfId="0" applyAlignment="1">
      <alignment vertical="center"/>
    </xf>
    <xf numFmtId="0" fontId="2" fillId="3" borderId="9" xfId="0" applyFont="1" applyFill="1" applyBorder="1" applyAlignment="1">
      <alignment horizontal="center" vertical="center"/>
    </xf>
    <xf numFmtId="164" fontId="2" fillId="4" borderId="6" xfId="0" applyNumberFormat="1" applyFont="1" applyFill="1" applyBorder="1" applyAlignment="1">
      <alignment horizontal="center" vertical="center"/>
    </xf>
    <xf numFmtId="0" fontId="2" fillId="3" borderId="5" xfId="0" applyFont="1" applyFill="1" applyBorder="1" applyAlignment="1">
      <alignment horizontal="left" vertical="top" wrapText="1"/>
    </xf>
    <xf numFmtId="14" fontId="0" fillId="0" borderId="0" xfId="0" applyNumberFormat="1" applyAlignment="1">
      <alignment horizontal="center" vertical="center"/>
    </xf>
    <xf numFmtId="0" fontId="2" fillId="0" borderId="5" xfId="0" applyFont="1" applyBorder="1" applyAlignment="1">
      <alignment horizontal="left" wrapText="1"/>
    </xf>
    <xf numFmtId="164" fontId="2" fillId="4" borderId="9" xfId="0" applyNumberFormat="1" applyFont="1" applyFill="1" applyBorder="1" applyAlignment="1">
      <alignment horizontal="center" vertical="center"/>
    </xf>
    <xf numFmtId="14" fontId="2" fillId="0" borderId="10" xfId="0" applyNumberFormat="1" applyFont="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14" fontId="3" fillId="2" borderId="6" xfId="0" applyNumberFormat="1" applyFont="1" applyFill="1" applyBorder="1" applyAlignment="1">
      <alignment horizontal="center" vertical="center" wrapText="1"/>
    </xf>
    <xf numFmtId="0" fontId="2" fillId="3" borderId="0" xfId="0" applyFont="1" applyFill="1" applyAlignment="1">
      <alignment horizontal="center" vertical="center"/>
    </xf>
    <xf numFmtId="0" fontId="7" fillId="6" borderId="0" xfId="0" applyFont="1" applyFill="1" applyAlignment="1">
      <alignment horizontal="center" vertical="center"/>
    </xf>
    <xf numFmtId="0" fontId="1" fillId="6" borderId="0" xfId="0" applyFont="1" applyFill="1" applyAlignment="1">
      <alignment horizontal="center" vertical="center"/>
    </xf>
    <xf numFmtId="0" fontId="7" fillId="6"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33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2804409</xdr:colOff>
      <xdr:row>0</xdr:row>
      <xdr:rowOff>857249</xdr:rowOff>
    </xdr:to>
    <xdr:pic>
      <xdr:nvPicPr>
        <xdr:cNvPr id="2" name="Imagen 1">
          <a:extLst>
            <a:ext uri="{FF2B5EF4-FFF2-40B4-BE49-F238E27FC236}">
              <a16:creationId xmlns:a16="http://schemas.microsoft.com/office/drawing/2014/main" id="{9CCDD90E-3D05-B871-6B38-FEF39D0280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2804408" cy="857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1874520</xdr:colOff>
      <xdr:row>1</xdr:row>
      <xdr:rowOff>405363</xdr:rowOff>
    </xdr:to>
    <xdr:pic>
      <xdr:nvPicPr>
        <xdr:cNvPr id="2" name="Imagen 1">
          <a:extLst>
            <a:ext uri="{FF2B5EF4-FFF2-40B4-BE49-F238E27FC236}">
              <a16:creationId xmlns:a16="http://schemas.microsoft.com/office/drawing/2014/main" id="{672F732B-C80E-4725-9CDE-955290776C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874520" cy="573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85E7E-130A-4529-A5AB-44F1639320AD}">
  <dimension ref="A1:H100"/>
  <sheetViews>
    <sheetView tabSelected="1" zoomScale="80" zoomScaleNormal="80" workbookViewId="0"/>
  </sheetViews>
  <sheetFormatPr baseColWidth="10" defaultColWidth="11.453125" defaultRowHeight="12.5"/>
  <cols>
    <col min="1" max="1" width="41.1796875" customWidth="1"/>
    <col min="2" max="2" width="73.453125" customWidth="1"/>
    <col min="3" max="3" width="12.54296875" customWidth="1"/>
    <col min="4" max="4" width="12.1796875" customWidth="1"/>
    <col min="5" max="5" width="18.1796875" customWidth="1"/>
    <col min="6" max="6" width="8.1796875" bestFit="1" customWidth="1"/>
    <col min="7" max="8" width="0" hidden="1" customWidth="1"/>
  </cols>
  <sheetData>
    <row r="1" spans="1:8" ht="71.5" customHeight="1">
      <c r="B1" s="50" t="s">
        <v>0</v>
      </c>
      <c r="C1" s="50"/>
      <c r="D1" s="50"/>
      <c r="E1" s="50"/>
      <c r="F1" s="50"/>
      <c r="G1" s="50"/>
    </row>
    <row r="2" spans="1:8" ht="18.5">
      <c r="A2" s="8" t="s">
        <v>1</v>
      </c>
      <c r="B2" s="9" t="s">
        <v>2</v>
      </c>
      <c r="C2" s="9" t="s">
        <v>3</v>
      </c>
      <c r="D2" s="9" t="s">
        <v>4</v>
      </c>
      <c r="E2" s="10" t="s">
        <v>5</v>
      </c>
      <c r="F2" s="9" t="s">
        <v>6</v>
      </c>
    </row>
    <row r="3" spans="1:8" ht="14">
      <c r="A3" s="24" t="s">
        <v>7</v>
      </c>
      <c r="B3" s="18" t="s">
        <v>8</v>
      </c>
      <c r="C3" s="1" t="s">
        <v>9</v>
      </c>
      <c r="D3" s="1" t="s">
        <v>10</v>
      </c>
      <c r="E3" s="1" t="s">
        <v>9</v>
      </c>
      <c r="F3" s="2" t="str">
        <f>_xlfn.CONCAT(G3, ".",H3)</f>
        <v>1.1</v>
      </c>
      <c r="G3" s="7">
        <f>VLOOKUP(Calendario!A4,Hoja1!$A$1:$B$28,2,FALSE)</f>
        <v>1</v>
      </c>
      <c r="H3" s="7">
        <f>COUNTIF($G$3:G3,G3)</f>
        <v>1</v>
      </c>
    </row>
    <row r="4" spans="1:8" ht="14">
      <c r="A4" s="25" t="s">
        <v>7</v>
      </c>
      <c r="B4" s="19" t="s">
        <v>11</v>
      </c>
      <c r="C4" s="3" t="s">
        <v>12</v>
      </c>
      <c r="D4" s="3" t="s">
        <v>10</v>
      </c>
      <c r="E4" s="3" t="s">
        <v>13</v>
      </c>
      <c r="F4" s="2" t="str">
        <f t="shared" ref="F4:F68" si="0">_xlfn.CONCAT(G4, ".",H4)</f>
        <v>1.2</v>
      </c>
      <c r="G4" s="7">
        <f>VLOOKUP(Calendario!A5,Hoja1!$A$1:$B$28,2,FALSE)</f>
        <v>1</v>
      </c>
      <c r="H4" s="7">
        <f>COUNTIF($G$3:G4,G4)</f>
        <v>2</v>
      </c>
    </row>
    <row r="5" spans="1:8" ht="28">
      <c r="A5" s="25" t="s">
        <v>7</v>
      </c>
      <c r="B5" s="19" t="s">
        <v>14</v>
      </c>
      <c r="C5" s="3" t="s">
        <v>9</v>
      </c>
      <c r="D5" s="3" t="s">
        <v>10</v>
      </c>
      <c r="E5" s="3" t="s">
        <v>9</v>
      </c>
      <c r="F5" s="2" t="str">
        <f t="shared" si="0"/>
        <v>1.3</v>
      </c>
      <c r="G5" s="7">
        <f>VLOOKUP(Calendario!A6,Hoja1!$A$1:$B$28,2,FALSE)</f>
        <v>1</v>
      </c>
      <c r="H5" s="7">
        <f>COUNTIF($G$3:G5,G5)</f>
        <v>3</v>
      </c>
    </row>
    <row r="6" spans="1:8" ht="28">
      <c r="A6" s="25" t="s">
        <v>7</v>
      </c>
      <c r="B6" s="19" t="s">
        <v>15</v>
      </c>
      <c r="C6" s="3" t="s">
        <v>16</v>
      </c>
      <c r="D6" s="3" t="s">
        <v>17</v>
      </c>
      <c r="E6" s="3" t="s">
        <v>18</v>
      </c>
      <c r="F6" s="2" t="str">
        <f t="shared" si="0"/>
        <v>1.4</v>
      </c>
      <c r="G6" s="7">
        <f>VLOOKUP(Calendario!A7,Hoja1!$A$1:$B$28,2,FALSE)</f>
        <v>1</v>
      </c>
      <c r="H6" s="7">
        <f>COUNTIF($G$3:G6,G6)</f>
        <v>4</v>
      </c>
    </row>
    <row r="7" spans="1:8" ht="28">
      <c r="A7" s="25" t="s">
        <v>7</v>
      </c>
      <c r="B7" s="19" t="s">
        <v>19</v>
      </c>
      <c r="C7" s="3" t="s">
        <v>16</v>
      </c>
      <c r="D7" s="3" t="s">
        <v>17</v>
      </c>
      <c r="E7" s="3" t="s">
        <v>9</v>
      </c>
      <c r="F7" s="2" t="str">
        <f t="shared" si="0"/>
        <v>1.5</v>
      </c>
      <c r="G7" s="7">
        <f>VLOOKUP(Calendario!A8,Hoja1!$A$1:$B$28,2,FALSE)</f>
        <v>1</v>
      </c>
      <c r="H7" s="7">
        <f>COUNTIF($G$3:G7,G7)</f>
        <v>5</v>
      </c>
    </row>
    <row r="8" spans="1:8" ht="14">
      <c r="A8" s="25" t="s">
        <v>20</v>
      </c>
      <c r="B8" s="19" t="s">
        <v>21</v>
      </c>
      <c r="C8" s="3" t="s">
        <v>9</v>
      </c>
      <c r="D8" s="3" t="s">
        <v>10</v>
      </c>
      <c r="E8" s="3" t="s">
        <v>9</v>
      </c>
      <c r="F8" s="2" t="str">
        <f t="shared" si="0"/>
        <v>2.1</v>
      </c>
      <c r="G8" s="7">
        <f>VLOOKUP(Calendario!A9,Hoja1!$A$1:$B$28,2,FALSE)</f>
        <v>2</v>
      </c>
      <c r="H8" s="7">
        <f>COUNTIF($G$3:G8,G8)</f>
        <v>1</v>
      </c>
    </row>
    <row r="9" spans="1:8" ht="14">
      <c r="A9" s="25" t="s">
        <v>20</v>
      </c>
      <c r="B9" s="19" t="s">
        <v>22</v>
      </c>
      <c r="C9" s="3" t="s">
        <v>9</v>
      </c>
      <c r="D9" s="3" t="s">
        <v>23</v>
      </c>
      <c r="E9" s="3" t="s">
        <v>9</v>
      </c>
      <c r="F9" s="2" t="str">
        <f t="shared" si="0"/>
        <v>2.2</v>
      </c>
      <c r="G9" s="7">
        <f>VLOOKUP(Calendario!A10,Hoja1!$A$1:$B$28,2,FALSE)</f>
        <v>2</v>
      </c>
      <c r="H9" s="7">
        <f>COUNTIF($G$3:G9,G9)</f>
        <v>2</v>
      </c>
    </row>
    <row r="10" spans="1:8" ht="14">
      <c r="A10" s="25" t="s">
        <v>20</v>
      </c>
      <c r="B10" s="19" t="s">
        <v>24</v>
      </c>
      <c r="C10" s="3" t="s">
        <v>12</v>
      </c>
      <c r="D10" s="3" t="s">
        <v>25</v>
      </c>
      <c r="E10" s="3" t="s">
        <v>26</v>
      </c>
      <c r="F10" s="2" t="str">
        <f t="shared" si="0"/>
        <v>2.3</v>
      </c>
      <c r="G10" s="7">
        <f>VLOOKUP(Calendario!A11,Hoja1!$A$1:$B$28,2,FALSE)</f>
        <v>2</v>
      </c>
      <c r="H10" s="7">
        <f>COUNTIF($G$3:G10,G10)</f>
        <v>3</v>
      </c>
    </row>
    <row r="11" spans="1:8" ht="14">
      <c r="A11" s="25" t="s">
        <v>20</v>
      </c>
      <c r="B11" s="19" t="s">
        <v>27</v>
      </c>
      <c r="C11" s="3" t="s">
        <v>12</v>
      </c>
      <c r="D11" s="3" t="s">
        <v>28</v>
      </c>
      <c r="E11" s="3" t="s">
        <v>26</v>
      </c>
      <c r="F11" s="2" t="str">
        <f t="shared" si="0"/>
        <v>2.4</v>
      </c>
      <c r="G11" s="7">
        <f>VLOOKUP(Calendario!A12,Hoja1!$A$1:$B$28,2,FALSE)</f>
        <v>2</v>
      </c>
      <c r="H11" s="7">
        <f>COUNTIF($G$3:G11,G11)</f>
        <v>4</v>
      </c>
    </row>
    <row r="12" spans="1:8" ht="14">
      <c r="A12" s="25" t="s">
        <v>29</v>
      </c>
      <c r="B12" s="19" t="s">
        <v>30</v>
      </c>
      <c r="C12" s="3" t="s">
        <v>12</v>
      </c>
      <c r="D12" s="3" t="s">
        <v>31</v>
      </c>
      <c r="E12" s="3" t="s">
        <v>31</v>
      </c>
      <c r="F12" s="2" t="str">
        <f t="shared" si="0"/>
        <v>3.1</v>
      </c>
      <c r="G12" s="7">
        <f>VLOOKUP(Calendario!A13,Hoja1!$A$1:$B$28,2,FALSE)</f>
        <v>3</v>
      </c>
      <c r="H12" s="7">
        <f>COUNTIF($G$3:G12,G12)</f>
        <v>1</v>
      </c>
    </row>
    <row r="13" spans="1:8" ht="28">
      <c r="A13" s="25" t="s">
        <v>32</v>
      </c>
      <c r="B13" s="19" t="s">
        <v>33</v>
      </c>
      <c r="C13" s="3" t="s">
        <v>9</v>
      </c>
      <c r="D13" s="3" t="s">
        <v>10</v>
      </c>
      <c r="E13" s="3" t="s">
        <v>9</v>
      </c>
      <c r="F13" s="2" t="str">
        <f t="shared" si="0"/>
        <v>4.1</v>
      </c>
      <c r="G13" s="7">
        <f>VLOOKUP(Calendario!A14,Hoja1!$A$1:$B$28,2,FALSE)</f>
        <v>4</v>
      </c>
      <c r="H13" s="7">
        <f>COUNTIF($G$3:G13,G13)</f>
        <v>1</v>
      </c>
    </row>
    <row r="14" spans="1:8" ht="14">
      <c r="A14" s="25" t="s">
        <v>32</v>
      </c>
      <c r="B14" s="19" t="s">
        <v>34</v>
      </c>
      <c r="C14" s="3" t="s">
        <v>16</v>
      </c>
      <c r="D14" s="3" t="s">
        <v>35</v>
      </c>
      <c r="E14" s="3" t="s">
        <v>9</v>
      </c>
      <c r="F14" s="2" t="str">
        <f t="shared" si="0"/>
        <v>4.2</v>
      </c>
      <c r="G14" s="7">
        <f>VLOOKUP(Calendario!A15,Hoja1!$A$1:$B$28,2,FALSE)</f>
        <v>4</v>
      </c>
      <c r="H14" s="7">
        <f>COUNTIF($G$3:G14,G14)</f>
        <v>2</v>
      </c>
    </row>
    <row r="15" spans="1:8" ht="28">
      <c r="A15" s="25" t="s">
        <v>32</v>
      </c>
      <c r="B15" s="19" t="s">
        <v>150</v>
      </c>
      <c r="C15" s="3" t="s">
        <v>16</v>
      </c>
      <c r="D15" s="3" t="s">
        <v>35</v>
      </c>
      <c r="E15" s="3" t="s">
        <v>9</v>
      </c>
      <c r="F15" s="2" t="str">
        <f t="shared" si="0"/>
        <v>4.3</v>
      </c>
      <c r="G15" s="7">
        <f>VLOOKUP(Calendario!A16,Hoja1!$A$1:$B$28,2,FALSE)</f>
        <v>4</v>
      </c>
      <c r="H15" s="7">
        <f>COUNTIF($G$3:G15,G15)</f>
        <v>3</v>
      </c>
    </row>
    <row r="16" spans="1:8" ht="28">
      <c r="A16" s="25" t="s">
        <v>32</v>
      </c>
      <c r="B16" s="19" t="s">
        <v>36</v>
      </c>
      <c r="C16" s="3" t="s">
        <v>16</v>
      </c>
      <c r="D16" s="3" t="s">
        <v>37</v>
      </c>
      <c r="E16" s="3" t="s">
        <v>26</v>
      </c>
      <c r="F16" s="2" t="str">
        <f t="shared" si="0"/>
        <v>4.4</v>
      </c>
      <c r="G16" s="7">
        <f>VLOOKUP(Calendario!A17,Hoja1!$A$1:$B$28,2,FALSE)</f>
        <v>4</v>
      </c>
      <c r="H16" s="7">
        <f>COUNTIF($G$3:G16,G16)</f>
        <v>4</v>
      </c>
    </row>
    <row r="17" spans="1:8" ht="28">
      <c r="A17" s="25" t="s">
        <v>32</v>
      </c>
      <c r="B17" s="19" t="s">
        <v>149</v>
      </c>
      <c r="C17" s="3" t="s">
        <v>16</v>
      </c>
      <c r="D17" s="3" t="s">
        <v>37</v>
      </c>
      <c r="E17" s="3" t="s">
        <v>26</v>
      </c>
      <c r="F17" s="2" t="str">
        <f t="shared" si="0"/>
        <v>4.5</v>
      </c>
      <c r="G17" s="7">
        <f>VLOOKUP(Calendario!A18,Hoja1!$A$1:$B$28,2,FALSE)</f>
        <v>4</v>
      </c>
      <c r="H17" s="7">
        <f>COUNTIF($G$3:G17,G17)</f>
        <v>5</v>
      </c>
    </row>
    <row r="18" spans="1:8" ht="28">
      <c r="A18" s="25" t="s">
        <v>32</v>
      </c>
      <c r="B18" s="19" t="s">
        <v>38</v>
      </c>
      <c r="C18" s="3" t="s">
        <v>12</v>
      </c>
      <c r="D18" s="3" t="s">
        <v>39</v>
      </c>
      <c r="E18" s="3" t="s">
        <v>26</v>
      </c>
      <c r="F18" s="2" t="str">
        <f t="shared" si="0"/>
        <v>4.6</v>
      </c>
      <c r="G18" s="7">
        <f>VLOOKUP(Calendario!A19,Hoja1!$A$1:$B$28,2,FALSE)</f>
        <v>4</v>
      </c>
      <c r="H18" s="7">
        <f>COUNTIF($G$3:G18,G18)</f>
        <v>6</v>
      </c>
    </row>
    <row r="19" spans="1:8" ht="14">
      <c r="A19" s="25" t="s">
        <v>32</v>
      </c>
      <c r="B19" s="19" t="s">
        <v>151</v>
      </c>
      <c r="C19" s="3" t="s">
        <v>12</v>
      </c>
      <c r="D19" s="3" t="s">
        <v>40</v>
      </c>
      <c r="E19" s="3" t="s">
        <v>26</v>
      </c>
      <c r="F19" s="2" t="str">
        <f t="shared" si="0"/>
        <v>4.7</v>
      </c>
      <c r="G19" s="7">
        <f>VLOOKUP(Calendario!A20,Hoja1!$A$1:$B$28,2,FALSE)</f>
        <v>4</v>
      </c>
      <c r="H19" s="7">
        <f>COUNTIF($G$3:G19,G19)</f>
        <v>7</v>
      </c>
    </row>
    <row r="20" spans="1:8" ht="14">
      <c r="A20" s="25" t="s">
        <v>32</v>
      </c>
      <c r="B20" s="19" t="s">
        <v>41</v>
      </c>
      <c r="C20" s="3" t="s">
        <v>12</v>
      </c>
      <c r="D20" s="3" t="s">
        <v>26</v>
      </c>
      <c r="E20" s="3" t="s">
        <v>26</v>
      </c>
      <c r="F20" s="2" t="str">
        <f t="shared" si="0"/>
        <v>4.8</v>
      </c>
      <c r="G20" s="7">
        <f>VLOOKUP(Calendario!A21,Hoja1!$A$1:$B$28,2,FALSE)</f>
        <v>4</v>
      </c>
      <c r="H20" s="7">
        <f>COUNTIF($G$3:G20,G20)</f>
        <v>8</v>
      </c>
    </row>
    <row r="21" spans="1:8" ht="28">
      <c r="A21" s="25" t="s">
        <v>42</v>
      </c>
      <c r="B21" s="19" t="s">
        <v>43</v>
      </c>
      <c r="C21" s="3" t="s">
        <v>12</v>
      </c>
      <c r="D21" s="3" t="s">
        <v>44</v>
      </c>
      <c r="E21" s="3" t="s">
        <v>26</v>
      </c>
      <c r="F21" s="2" t="str">
        <f t="shared" si="0"/>
        <v>5.1</v>
      </c>
      <c r="G21" s="7">
        <f>VLOOKUP(Calendario!A22,Hoja1!$A$1:$B$28,2,FALSE)</f>
        <v>5</v>
      </c>
      <c r="H21" s="7">
        <f>COUNTIF($G$3:G21,G21)</f>
        <v>1</v>
      </c>
    </row>
    <row r="22" spans="1:8" ht="28">
      <c r="A22" s="25" t="s">
        <v>42</v>
      </c>
      <c r="B22" s="19" t="s">
        <v>45</v>
      </c>
      <c r="C22" s="3" t="s">
        <v>12</v>
      </c>
      <c r="D22" s="3" t="s">
        <v>46</v>
      </c>
      <c r="E22" s="3" t="s">
        <v>47</v>
      </c>
      <c r="F22" s="2" t="str">
        <f t="shared" si="0"/>
        <v>5.2</v>
      </c>
      <c r="G22" s="7">
        <f>VLOOKUP(Calendario!A23,Hoja1!$A$1:$B$28,2,FALSE)</f>
        <v>5</v>
      </c>
      <c r="H22" s="7">
        <f>COUNTIF($G$3:G22,G22)</f>
        <v>2</v>
      </c>
    </row>
    <row r="23" spans="1:8" ht="28">
      <c r="A23" s="25" t="s">
        <v>42</v>
      </c>
      <c r="B23" s="19" t="s">
        <v>48</v>
      </c>
      <c r="C23" s="3" t="s">
        <v>12</v>
      </c>
      <c r="D23" s="3" t="s">
        <v>46</v>
      </c>
      <c r="E23" s="3" t="s">
        <v>26</v>
      </c>
      <c r="F23" s="2" t="str">
        <f t="shared" si="0"/>
        <v>5.3</v>
      </c>
      <c r="G23" s="7">
        <f>VLOOKUP(Calendario!A24,Hoja1!$A$1:$B$28,2,FALSE)</f>
        <v>5</v>
      </c>
      <c r="H23" s="7">
        <f>COUNTIF($G$3:G23,G23)</f>
        <v>3</v>
      </c>
    </row>
    <row r="24" spans="1:8" ht="28">
      <c r="A24" s="25" t="s">
        <v>42</v>
      </c>
      <c r="B24" s="19" t="s">
        <v>49</v>
      </c>
      <c r="C24" s="3" t="s">
        <v>12</v>
      </c>
      <c r="D24" s="3" t="s">
        <v>46</v>
      </c>
      <c r="E24" s="3" t="s">
        <v>26</v>
      </c>
      <c r="F24" s="2" t="str">
        <f t="shared" si="0"/>
        <v>5.4</v>
      </c>
      <c r="G24" s="7">
        <f>VLOOKUP(Calendario!A25,Hoja1!$A$1:$B$28,2,FALSE)</f>
        <v>5</v>
      </c>
      <c r="H24" s="7">
        <f>COUNTIF($G$3:G24,G24)</f>
        <v>4</v>
      </c>
    </row>
    <row r="25" spans="1:8" ht="28">
      <c r="A25" s="25" t="s">
        <v>42</v>
      </c>
      <c r="B25" s="19" t="s">
        <v>50</v>
      </c>
      <c r="C25" s="3" t="s">
        <v>12</v>
      </c>
      <c r="D25" s="3" t="s">
        <v>28</v>
      </c>
      <c r="E25" s="3" t="s">
        <v>26</v>
      </c>
      <c r="F25" s="2" t="str">
        <f t="shared" si="0"/>
        <v>5.5</v>
      </c>
      <c r="G25" s="7">
        <f>VLOOKUP(Calendario!A26,Hoja1!$A$1:$B$28,2,FALSE)</f>
        <v>5</v>
      </c>
      <c r="H25" s="7">
        <f>COUNTIF($G$3:G25,G25)</f>
        <v>5</v>
      </c>
    </row>
    <row r="26" spans="1:8" ht="14">
      <c r="A26" s="25" t="s">
        <v>42</v>
      </c>
      <c r="B26" s="19" t="s">
        <v>51</v>
      </c>
      <c r="C26" s="3" t="s">
        <v>12</v>
      </c>
      <c r="D26" s="3" t="s">
        <v>28</v>
      </c>
      <c r="E26" s="3" t="s">
        <v>26</v>
      </c>
      <c r="F26" s="2" t="str">
        <f t="shared" si="0"/>
        <v>5.6</v>
      </c>
      <c r="G26" s="7">
        <f>VLOOKUP(Calendario!A27,Hoja1!$A$1:$B$28,2,FALSE)</f>
        <v>5</v>
      </c>
      <c r="H26" s="7">
        <f>COUNTIF($G$3:G26,G26)</f>
        <v>6</v>
      </c>
    </row>
    <row r="27" spans="1:8" ht="28">
      <c r="A27" s="25" t="s">
        <v>42</v>
      </c>
      <c r="B27" s="19" t="s">
        <v>52</v>
      </c>
      <c r="C27" s="3" t="s">
        <v>12</v>
      </c>
      <c r="D27" s="3" t="s">
        <v>28</v>
      </c>
      <c r="E27" s="3" t="s">
        <v>26</v>
      </c>
      <c r="F27" s="2" t="str">
        <f t="shared" si="0"/>
        <v>5.7</v>
      </c>
      <c r="G27" s="7">
        <f>VLOOKUP(Calendario!A28,Hoja1!$A$1:$B$28,2,FALSE)</f>
        <v>5</v>
      </c>
      <c r="H27" s="7">
        <f>COUNTIF($G$3:G27,G27)</f>
        <v>7</v>
      </c>
    </row>
    <row r="28" spans="1:8" ht="42">
      <c r="A28" s="25" t="s">
        <v>42</v>
      </c>
      <c r="B28" s="19" t="s">
        <v>53</v>
      </c>
      <c r="C28" s="3" t="s">
        <v>12</v>
      </c>
      <c r="D28" s="3" t="s">
        <v>28</v>
      </c>
      <c r="E28" s="3" t="s">
        <v>26</v>
      </c>
      <c r="F28" s="2" t="str">
        <f t="shared" si="0"/>
        <v>5.8</v>
      </c>
      <c r="G28" s="7">
        <f>VLOOKUP(Calendario!A29,Hoja1!$A$1:$B$28,2,FALSE)</f>
        <v>5</v>
      </c>
      <c r="H28" s="7">
        <f>COUNTIF($G$3:G28,G28)</f>
        <v>8</v>
      </c>
    </row>
    <row r="29" spans="1:8" ht="42">
      <c r="A29" s="25" t="s">
        <v>42</v>
      </c>
      <c r="B29" s="19" t="s">
        <v>54</v>
      </c>
      <c r="C29" s="3" t="s">
        <v>16</v>
      </c>
      <c r="D29" s="3" t="s">
        <v>55</v>
      </c>
      <c r="E29" s="3" t="s">
        <v>26</v>
      </c>
      <c r="F29" s="2" t="str">
        <f t="shared" si="0"/>
        <v>5.9</v>
      </c>
      <c r="G29" s="7">
        <f>VLOOKUP(Calendario!A30,Hoja1!$A$1:$B$28,2,FALSE)</f>
        <v>5</v>
      </c>
      <c r="H29" s="7">
        <f>COUNTIF($G$3:G29,G29)</f>
        <v>9</v>
      </c>
    </row>
    <row r="30" spans="1:8" ht="14">
      <c r="A30" s="25" t="s">
        <v>42</v>
      </c>
      <c r="B30" s="19" t="s">
        <v>56</v>
      </c>
      <c r="C30" s="3" t="s">
        <v>12</v>
      </c>
      <c r="D30" s="3" t="s">
        <v>28</v>
      </c>
      <c r="E30" s="3" t="s">
        <v>26</v>
      </c>
      <c r="F30" s="2" t="str">
        <f t="shared" si="0"/>
        <v>5.10</v>
      </c>
      <c r="G30" s="7">
        <f>VLOOKUP(Calendario!A31,Hoja1!$A$1:$B$28,2,FALSE)</f>
        <v>5</v>
      </c>
      <c r="H30" s="7">
        <f>COUNTIF($G$3:G30,G30)</f>
        <v>10</v>
      </c>
    </row>
    <row r="31" spans="1:8" ht="14">
      <c r="A31" s="25" t="s">
        <v>42</v>
      </c>
      <c r="B31" s="19" t="s">
        <v>57</v>
      </c>
      <c r="C31" s="3" t="s">
        <v>12</v>
      </c>
      <c r="D31" s="3" t="s">
        <v>28</v>
      </c>
      <c r="E31" s="3" t="s">
        <v>26</v>
      </c>
      <c r="F31" s="2" t="str">
        <f t="shared" si="0"/>
        <v>5.11</v>
      </c>
      <c r="G31" s="7">
        <f>VLOOKUP(Calendario!A32,Hoja1!$A$1:$B$28,2,FALSE)</f>
        <v>5</v>
      </c>
      <c r="H31" s="7">
        <f>COUNTIF($G$3:G31,G31)</f>
        <v>11</v>
      </c>
    </row>
    <row r="32" spans="1:8" ht="14">
      <c r="A32" s="25" t="s">
        <v>42</v>
      </c>
      <c r="B32" s="19" t="s">
        <v>58</v>
      </c>
      <c r="C32" s="3" t="s">
        <v>12</v>
      </c>
      <c r="D32" s="3" t="s">
        <v>28</v>
      </c>
      <c r="E32" s="3" t="s">
        <v>26</v>
      </c>
      <c r="F32" s="2" t="str">
        <f t="shared" si="0"/>
        <v>5.12</v>
      </c>
      <c r="G32" s="7">
        <f>VLOOKUP(Calendario!A33,Hoja1!$A$1:$B$28,2,FALSE)</f>
        <v>5</v>
      </c>
      <c r="H32" s="7">
        <f>COUNTIF($G$3:G32,G32)</f>
        <v>12</v>
      </c>
    </row>
    <row r="33" spans="1:8" ht="14">
      <c r="A33" s="25" t="s">
        <v>42</v>
      </c>
      <c r="B33" s="19" t="s">
        <v>59</v>
      </c>
      <c r="C33" s="3" t="s">
        <v>12</v>
      </c>
      <c r="D33" s="3" t="s">
        <v>28</v>
      </c>
      <c r="E33" s="3" t="s">
        <v>26</v>
      </c>
      <c r="F33" s="2" t="str">
        <f t="shared" si="0"/>
        <v>5.13</v>
      </c>
      <c r="G33" s="7">
        <f>VLOOKUP(Calendario!A34,Hoja1!$A$1:$B$28,2,FALSE)</f>
        <v>5</v>
      </c>
      <c r="H33" s="7">
        <f>COUNTIF($G$3:G33,G33)</f>
        <v>13</v>
      </c>
    </row>
    <row r="34" spans="1:8" ht="28">
      <c r="A34" s="25" t="s">
        <v>42</v>
      </c>
      <c r="B34" s="19" t="s">
        <v>60</v>
      </c>
      <c r="C34" s="3" t="s">
        <v>9</v>
      </c>
      <c r="D34" s="3" t="s">
        <v>61</v>
      </c>
      <c r="E34" s="3" t="s">
        <v>26</v>
      </c>
      <c r="F34" s="2" t="str">
        <f t="shared" si="0"/>
        <v>5.14</v>
      </c>
      <c r="G34" s="7">
        <f>VLOOKUP(Calendario!A35,Hoja1!$A$1:$B$28,2,FALSE)</f>
        <v>5</v>
      </c>
      <c r="H34" s="7">
        <f>COUNTIF($G$3:G34,G34)</f>
        <v>14</v>
      </c>
    </row>
    <row r="35" spans="1:8" ht="14">
      <c r="A35" s="25" t="s">
        <v>62</v>
      </c>
      <c r="B35" s="19" t="s">
        <v>63</v>
      </c>
      <c r="C35" s="3" t="s">
        <v>12</v>
      </c>
      <c r="D35" s="3" t="s">
        <v>28</v>
      </c>
      <c r="E35" s="3" t="s">
        <v>18</v>
      </c>
      <c r="F35" s="2" t="str">
        <f t="shared" si="0"/>
        <v>6.1</v>
      </c>
      <c r="G35" s="7">
        <f>VLOOKUP(Calendario!A36,Hoja1!$A$1:$B$28,2,FALSE)</f>
        <v>6</v>
      </c>
      <c r="H35" s="7">
        <f>COUNTIF($G$3:G35,G35)</f>
        <v>1</v>
      </c>
    </row>
    <row r="36" spans="1:8" ht="14">
      <c r="A36" s="25" t="s">
        <v>62</v>
      </c>
      <c r="B36" s="19" t="s">
        <v>64</v>
      </c>
      <c r="C36" s="3" t="s">
        <v>12</v>
      </c>
      <c r="D36" s="3" t="s">
        <v>46</v>
      </c>
      <c r="E36" s="3" t="s">
        <v>18</v>
      </c>
      <c r="F36" s="2" t="str">
        <f t="shared" si="0"/>
        <v>6.2</v>
      </c>
      <c r="G36" s="7">
        <f>VLOOKUP(Calendario!A37,Hoja1!$A$1:$B$28,2,FALSE)</f>
        <v>6</v>
      </c>
      <c r="H36" s="7">
        <f>COUNTIF($G$3:G36,G36)</f>
        <v>2</v>
      </c>
    </row>
    <row r="37" spans="1:8" ht="14">
      <c r="A37" s="25" t="s">
        <v>62</v>
      </c>
      <c r="B37" s="19" t="s">
        <v>65</v>
      </c>
      <c r="C37" s="3" t="s">
        <v>12</v>
      </c>
      <c r="D37" s="3" t="s">
        <v>46</v>
      </c>
      <c r="E37" s="3" t="s">
        <v>18</v>
      </c>
      <c r="F37" s="2" t="str">
        <f t="shared" si="0"/>
        <v>6.3</v>
      </c>
      <c r="G37" s="7">
        <f>VLOOKUP(Calendario!A38,Hoja1!$A$1:$B$28,2,FALSE)</f>
        <v>6</v>
      </c>
      <c r="H37" s="7">
        <f>COUNTIF($G$3:G37,G37)</f>
        <v>3</v>
      </c>
    </row>
    <row r="38" spans="1:8" ht="14">
      <c r="A38" s="25" t="s">
        <v>62</v>
      </c>
      <c r="B38" s="19" t="s">
        <v>66</v>
      </c>
      <c r="C38" s="3" t="s">
        <v>12</v>
      </c>
      <c r="D38" s="3" t="s">
        <v>46</v>
      </c>
      <c r="E38" s="3" t="s">
        <v>18</v>
      </c>
      <c r="F38" s="2" t="str">
        <f t="shared" si="0"/>
        <v>6.4</v>
      </c>
      <c r="G38" s="7">
        <f>VLOOKUP(Calendario!A39,Hoja1!$A$1:$B$28,2,FALSE)</f>
        <v>6</v>
      </c>
      <c r="H38" s="7">
        <f>COUNTIF($G$3:G38,G38)</f>
        <v>4</v>
      </c>
    </row>
    <row r="39" spans="1:8" ht="14">
      <c r="A39" s="25" t="s">
        <v>62</v>
      </c>
      <c r="B39" s="19" t="s">
        <v>67</v>
      </c>
      <c r="C39" s="3" t="s">
        <v>12</v>
      </c>
      <c r="D39" s="3" t="s">
        <v>68</v>
      </c>
      <c r="E39" s="3" t="s">
        <v>18</v>
      </c>
      <c r="F39" s="2" t="str">
        <f t="shared" si="0"/>
        <v>6.5</v>
      </c>
      <c r="G39" s="7">
        <f>VLOOKUP(Calendario!A40,Hoja1!$A$1:$B$28,2,FALSE)</f>
        <v>6</v>
      </c>
      <c r="H39" s="7">
        <f>COUNTIF($G$3:G39,G39)</f>
        <v>5</v>
      </c>
    </row>
    <row r="40" spans="1:8" ht="14">
      <c r="A40" s="25" t="s">
        <v>62</v>
      </c>
      <c r="B40" s="19" t="s">
        <v>69</v>
      </c>
      <c r="C40" s="3" t="s">
        <v>12</v>
      </c>
      <c r="D40" s="3" t="s">
        <v>28</v>
      </c>
      <c r="E40" s="3" t="s">
        <v>18</v>
      </c>
      <c r="F40" s="2" t="str">
        <f t="shared" si="0"/>
        <v>6.6</v>
      </c>
      <c r="G40" s="7">
        <f>VLOOKUP(Calendario!A41,Hoja1!$A$1:$B$28,2,FALSE)</f>
        <v>6</v>
      </c>
      <c r="H40" s="7">
        <f>COUNTIF($G$3:G40,G40)</f>
        <v>6</v>
      </c>
    </row>
    <row r="41" spans="1:8" ht="14">
      <c r="A41" s="25" t="s">
        <v>62</v>
      </c>
      <c r="B41" s="19" t="s">
        <v>70</v>
      </c>
      <c r="C41" s="3" t="s">
        <v>12</v>
      </c>
      <c r="D41" s="3" t="s">
        <v>28</v>
      </c>
      <c r="E41" s="3" t="s">
        <v>18</v>
      </c>
      <c r="F41" s="2" t="str">
        <f t="shared" si="0"/>
        <v>6.7</v>
      </c>
      <c r="G41" s="7">
        <f>VLOOKUP(Calendario!A42,Hoja1!$A$1:$B$28,2,FALSE)</f>
        <v>6</v>
      </c>
      <c r="H41" s="7">
        <f>COUNTIF($G$3:G41,G41)</f>
        <v>7</v>
      </c>
    </row>
    <row r="42" spans="1:8" ht="14">
      <c r="A42" s="25" t="s">
        <v>62</v>
      </c>
      <c r="B42" s="19" t="s">
        <v>71</v>
      </c>
      <c r="C42" s="3" t="s">
        <v>12</v>
      </c>
      <c r="D42" s="3" t="s">
        <v>28</v>
      </c>
      <c r="E42" s="3" t="s">
        <v>18</v>
      </c>
      <c r="F42" s="2" t="str">
        <f t="shared" si="0"/>
        <v>6.8</v>
      </c>
      <c r="G42" s="7">
        <f>VLOOKUP(Calendario!A43,Hoja1!$A$1:$B$28,2,FALSE)</f>
        <v>6</v>
      </c>
      <c r="H42" s="7">
        <f>COUNTIF($G$3:G42,G42)</f>
        <v>8</v>
      </c>
    </row>
    <row r="43" spans="1:8" ht="14">
      <c r="A43" s="25" t="s">
        <v>62</v>
      </c>
      <c r="B43" s="19" t="s">
        <v>72</v>
      </c>
      <c r="C43" s="3" t="s">
        <v>12</v>
      </c>
      <c r="D43" s="3" t="s">
        <v>28</v>
      </c>
      <c r="E43" s="3" t="s">
        <v>18</v>
      </c>
      <c r="F43" s="2" t="str">
        <f t="shared" si="0"/>
        <v>6.9</v>
      </c>
      <c r="G43" s="7">
        <f>VLOOKUP(Calendario!A44,Hoja1!$A$1:$B$28,2,FALSE)</f>
        <v>6</v>
      </c>
      <c r="H43" s="7">
        <f>COUNTIF($G$3:G43,G43)</f>
        <v>9</v>
      </c>
    </row>
    <row r="44" spans="1:8" ht="14">
      <c r="A44" s="25" t="s">
        <v>73</v>
      </c>
      <c r="B44" s="19" t="s">
        <v>74</v>
      </c>
      <c r="C44" s="3" t="s">
        <v>9</v>
      </c>
      <c r="D44" s="3" t="s">
        <v>10</v>
      </c>
      <c r="E44" s="3" t="s">
        <v>9</v>
      </c>
      <c r="F44" s="2" t="str">
        <f t="shared" si="0"/>
        <v>7.1</v>
      </c>
      <c r="G44" s="7">
        <f>VLOOKUP(Calendario!A45,Hoja1!$A$1:$B$28,2,FALSE)</f>
        <v>7</v>
      </c>
      <c r="H44" s="7">
        <f>COUNTIF($G$3:G44,G44)</f>
        <v>1</v>
      </c>
    </row>
    <row r="45" spans="1:8" ht="14">
      <c r="A45" s="25" t="s">
        <v>73</v>
      </c>
      <c r="B45" s="19" t="s">
        <v>75</v>
      </c>
      <c r="C45" s="3" t="s">
        <v>9</v>
      </c>
      <c r="D45" s="3" t="s">
        <v>10</v>
      </c>
      <c r="E45" s="3" t="s">
        <v>9</v>
      </c>
      <c r="F45" s="2" t="str">
        <f t="shared" si="0"/>
        <v>7.2</v>
      </c>
      <c r="G45" s="7">
        <f>VLOOKUP(Calendario!A46,Hoja1!$A$1:$B$28,2,FALSE)</f>
        <v>7</v>
      </c>
      <c r="H45" s="7">
        <f>COUNTIF($G$3:G45,G45)</f>
        <v>2</v>
      </c>
    </row>
    <row r="46" spans="1:8" ht="28">
      <c r="A46" s="25" t="s">
        <v>73</v>
      </c>
      <c r="B46" s="19" t="s">
        <v>147</v>
      </c>
      <c r="C46" s="3" t="s">
        <v>12</v>
      </c>
      <c r="D46" s="3" t="s">
        <v>10</v>
      </c>
      <c r="E46" s="3" t="s">
        <v>148</v>
      </c>
      <c r="F46" s="2" t="str">
        <f t="shared" ref="F46" si="1">_xlfn.CONCAT(G46, ".",H46)</f>
        <v>7.3</v>
      </c>
      <c r="G46" s="7">
        <f>VLOOKUP(Calendario!A47,Hoja1!$A$1:$B$28,2,FALSE)</f>
        <v>7</v>
      </c>
      <c r="H46" s="7">
        <f>COUNTIF($G$3:G46,G46)</f>
        <v>3</v>
      </c>
    </row>
    <row r="47" spans="1:8" ht="14">
      <c r="A47" s="25" t="s">
        <v>76</v>
      </c>
      <c r="B47" s="19" t="s">
        <v>77</v>
      </c>
      <c r="C47" s="3" t="s">
        <v>9</v>
      </c>
      <c r="D47" s="3" t="s">
        <v>10</v>
      </c>
      <c r="E47" s="3" t="s">
        <v>9</v>
      </c>
      <c r="F47" s="2" t="str">
        <f t="shared" si="0"/>
        <v>8.1</v>
      </c>
      <c r="G47" s="7">
        <f>VLOOKUP(Calendario!A48,Hoja1!$A$1:$B$28,2,FALSE)</f>
        <v>8</v>
      </c>
      <c r="H47" s="7">
        <f>COUNTIF($G$3:G47,G47)</f>
        <v>1</v>
      </c>
    </row>
    <row r="48" spans="1:8" ht="14">
      <c r="A48" s="25" t="s">
        <v>76</v>
      </c>
      <c r="B48" s="19" t="s">
        <v>78</v>
      </c>
      <c r="C48" s="3" t="s">
        <v>9</v>
      </c>
      <c r="D48" s="3" t="s">
        <v>10</v>
      </c>
      <c r="E48" s="3" t="s">
        <v>9</v>
      </c>
      <c r="F48" s="2" t="str">
        <f t="shared" si="0"/>
        <v>8.2</v>
      </c>
      <c r="G48" s="7">
        <f>VLOOKUP(Calendario!A49,Hoja1!$A$1:$B$28,2,FALSE)</f>
        <v>8</v>
      </c>
      <c r="H48" s="7">
        <f>COUNTIF($G$3:G48,G48)</f>
        <v>2</v>
      </c>
    </row>
    <row r="49" spans="1:8" ht="14">
      <c r="A49" s="25" t="s">
        <v>76</v>
      </c>
      <c r="B49" s="19" t="s">
        <v>79</v>
      </c>
      <c r="C49" s="3" t="s">
        <v>9</v>
      </c>
      <c r="D49" s="3" t="s">
        <v>10</v>
      </c>
      <c r="E49" s="3" t="s">
        <v>9</v>
      </c>
      <c r="F49" s="2" t="str">
        <f t="shared" si="0"/>
        <v>8.3</v>
      </c>
      <c r="G49" s="7">
        <f>VLOOKUP(Calendario!A50,Hoja1!$A$1:$B$28,2,FALSE)</f>
        <v>8</v>
      </c>
      <c r="H49" s="7">
        <f>COUNTIF($G$3:G49,G49)</f>
        <v>3</v>
      </c>
    </row>
    <row r="50" spans="1:8" ht="14">
      <c r="A50" s="25" t="s">
        <v>76</v>
      </c>
      <c r="B50" s="19" t="s">
        <v>80</v>
      </c>
      <c r="C50" s="3" t="s">
        <v>9</v>
      </c>
      <c r="D50" s="3" t="s">
        <v>61</v>
      </c>
      <c r="E50" s="3" t="s">
        <v>9</v>
      </c>
      <c r="F50" s="2" t="str">
        <f t="shared" si="0"/>
        <v>8.4</v>
      </c>
      <c r="G50" s="7">
        <f>VLOOKUP(Calendario!A51,Hoja1!$A$1:$B$28,2,FALSE)</f>
        <v>8</v>
      </c>
      <c r="H50" s="7">
        <f>COUNTIF($G$3:G50,G50)</f>
        <v>4</v>
      </c>
    </row>
    <row r="51" spans="1:8" ht="14">
      <c r="A51" s="25" t="s">
        <v>76</v>
      </c>
      <c r="B51" s="19" t="s">
        <v>81</v>
      </c>
      <c r="C51" s="3" t="s">
        <v>9</v>
      </c>
      <c r="D51" s="3" t="s">
        <v>61</v>
      </c>
      <c r="E51" s="3" t="s">
        <v>9</v>
      </c>
      <c r="F51" s="2" t="str">
        <f t="shared" si="0"/>
        <v>8.5</v>
      </c>
      <c r="G51" s="7">
        <f>VLOOKUP(Calendario!A52,Hoja1!$A$1:$B$28,2,FALSE)</f>
        <v>8</v>
      </c>
      <c r="H51" s="7">
        <f>COUNTIF($G$3:G51,G51)</f>
        <v>5</v>
      </c>
    </row>
    <row r="52" spans="1:8" ht="14">
      <c r="A52" s="25" t="s">
        <v>76</v>
      </c>
      <c r="B52" s="19" t="s">
        <v>82</v>
      </c>
      <c r="C52" s="3" t="s">
        <v>9</v>
      </c>
      <c r="D52" s="3" t="s">
        <v>61</v>
      </c>
      <c r="E52" s="3" t="s">
        <v>9</v>
      </c>
      <c r="F52" s="2" t="str">
        <f t="shared" si="0"/>
        <v>8.6</v>
      </c>
      <c r="G52" s="7">
        <f>VLOOKUP(Calendario!A53,Hoja1!$A$1:$B$28,2,FALSE)</f>
        <v>8</v>
      </c>
      <c r="H52" s="7">
        <f>COUNTIF($G$3:G52,G52)</f>
        <v>6</v>
      </c>
    </row>
    <row r="53" spans="1:8" ht="14">
      <c r="A53" s="25" t="s">
        <v>76</v>
      </c>
      <c r="B53" s="19" t="s">
        <v>83</v>
      </c>
      <c r="C53" s="3" t="s">
        <v>9</v>
      </c>
      <c r="D53" s="3" t="s">
        <v>61</v>
      </c>
      <c r="E53" s="3" t="s">
        <v>9</v>
      </c>
      <c r="F53" s="2" t="str">
        <f t="shared" si="0"/>
        <v>8.7</v>
      </c>
      <c r="G53" s="7">
        <f>VLOOKUP(Calendario!A54,Hoja1!$A$1:$B$28,2,FALSE)</f>
        <v>8</v>
      </c>
      <c r="H53" s="7">
        <f>COUNTIF($G$3:G53,G53)</f>
        <v>7</v>
      </c>
    </row>
    <row r="54" spans="1:8" ht="14">
      <c r="A54" s="25" t="s">
        <v>76</v>
      </c>
      <c r="B54" s="19" t="s">
        <v>84</v>
      </c>
      <c r="C54" s="3" t="s">
        <v>9</v>
      </c>
      <c r="D54" s="3" t="s">
        <v>10</v>
      </c>
      <c r="E54" s="3" t="s">
        <v>9</v>
      </c>
      <c r="F54" s="2" t="str">
        <f t="shared" si="0"/>
        <v>8.8</v>
      </c>
      <c r="G54" s="7">
        <f>VLOOKUP(Calendario!A55,Hoja1!$A$1:$B$28,2,FALSE)</f>
        <v>8</v>
      </c>
      <c r="H54" s="7">
        <f>COUNTIF($G$3:G54,G54)</f>
        <v>8</v>
      </c>
    </row>
    <row r="55" spans="1:8" ht="14">
      <c r="A55" s="25" t="s">
        <v>85</v>
      </c>
      <c r="B55" s="20" t="s">
        <v>86</v>
      </c>
      <c r="C55" s="3" t="s">
        <v>16</v>
      </c>
      <c r="D55" s="3" t="s">
        <v>10</v>
      </c>
      <c r="E55" s="3" t="s">
        <v>87</v>
      </c>
      <c r="F55" s="2" t="str">
        <f t="shared" si="0"/>
        <v>9.1</v>
      </c>
      <c r="G55" s="7">
        <f>VLOOKUP(Calendario!A56,Hoja1!$A$1:$B$28,2,FALSE)</f>
        <v>9</v>
      </c>
      <c r="H55" s="7">
        <f>COUNTIF($G$3:G55,G55)</f>
        <v>1</v>
      </c>
    </row>
    <row r="56" spans="1:8" ht="14">
      <c r="A56" s="25" t="s">
        <v>85</v>
      </c>
      <c r="B56" s="19" t="s">
        <v>88</v>
      </c>
      <c r="C56" s="3" t="s">
        <v>16</v>
      </c>
      <c r="D56" s="3" t="s">
        <v>10</v>
      </c>
      <c r="E56" s="3" t="s">
        <v>87</v>
      </c>
      <c r="F56" s="2" t="str">
        <f t="shared" si="0"/>
        <v>9.2</v>
      </c>
      <c r="G56" s="7">
        <f>VLOOKUP(Calendario!A57,Hoja1!$A$1:$B$28,2,FALSE)</f>
        <v>9</v>
      </c>
      <c r="H56" s="7">
        <f>COUNTIF($G$3:G56,G56)</f>
        <v>2</v>
      </c>
    </row>
    <row r="57" spans="1:8" ht="42">
      <c r="A57" s="25" t="s">
        <v>89</v>
      </c>
      <c r="B57" s="19" t="s">
        <v>90</v>
      </c>
      <c r="C57" s="3" t="s">
        <v>9</v>
      </c>
      <c r="D57" s="3" t="s">
        <v>10</v>
      </c>
      <c r="E57" s="3" t="s">
        <v>9</v>
      </c>
      <c r="F57" s="2" t="str">
        <f t="shared" si="0"/>
        <v>10.1</v>
      </c>
      <c r="G57" s="7">
        <f>VLOOKUP(Calendario!A58,Hoja1!$A$1:$B$28,2,FALSE)</f>
        <v>10</v>
      </c>
      <c r="H57" s="7">
        <f>COUNTIF($G$3:G57,G57)</f>
        <v>1</v>
      </c>
    </row>
    <row r="58" spans="1:8" ht="42">
      <c r="A58" s="25" t="s">
        <v>89</v>
      </c>
      <c r="B58" s="19" t="s">
        <v>91</v>
      </c>
      <c r="C58" s="3" t="s">
        <v>9</v>
      </c>
      <c r="D58" s="3" t="s">
        <v>23</v>
      </c>
      <c r="E58" s="3" t="s">
        <v>9</v>
      </c>
      <c r="F58" s="2" t="str">
        <f t="shared" si="0"/>
        <v>10.2</v>
      </c>
      <c r="G58" s="7">
        <f>VLOOKUP(Calendario!A59,Hoja1!$A$1:$B$28,2,FALSE)</f>
        <v>10</v>
      </c>
      <c r="H58" s="7">
        <f>COUNTIF($G$3:G58,G58)</f>
        <v>2</v>
      </c>
    </row>
    <row r="59" spans="1:8" ht="14">
      <c r="A59" s="25" t="s">
        <v>89</v>
      </c>
      <c r="B59" s="4" t="s">
        <v>92</v>
      </c>
      <c r="C59" s="3" t="s">
        <v>12</v>
      </c>
      <c r="D59" s="3" t="s">
        <v>93</v>
      </c>
      <c r="E59" s="3" t="s">
        <v>26</v>
      </c>
      <c r="F59" s="2" t="str">
        <f t="shared" si="0"/>
        <v>10.3</v>
      </c>
      <c r="G59" s="7">
        <f>VLOOKUP(Calendario!A60,Hoja1!$A$1:$B$28,2,FALSE)</f>
        <v>10</v>
      </c>
      <c r="H59" s="7">
        <f>COUNTIF($G$3:G59,G59)</f>
        <v>3</v>
      </c>
    </row>
    <row r="60" spans="1:8" ht="14">
      <c r="A60" s="25" t="s">
        <v>89</v>
      </c>
      <c r="B60" s="4" t="s">
        <v>94</v>
      </c>
      <c r="C60" s="3" t="s">
        <v>9</v>
      </c>
      <c r="D60" s="3" t="s">
        <v>10</v>
      </c>
      <c r="E60" s="3" t="s">
        <v>9</v>
      </c>
      <c r="F60" s="2" t="str">
        <f t="shared" si="0"/>
        <v>10.4</v>
      </c>
      <c r="G60" s="7">
        <f>VLOOKUP(Calendario!A61,Hoja1!$A$1:$B$28,2,FALSE)</f>
        <v>10</v>
      </c>
      <c r="H60" s="7">
        <f>COUNTIF($G$3:G60,G60)</f>
        <v>4</v>
      </c>
    </row>
    <row r="61" spans="1:8" ht="14">
      <c r="A61" s="25" t="s">
        <v>89</v>
      </c>
      <c r="B61" s="4" t="s">
        <v>95</v>
      </c>
      <c r="C61" s="3" t="s">
        <v>12</v>
      </c>
      <c r="D61" s="3" t="s">
        <v>26</v>
      </c>
      <c r="E61" s="3" t="s">
        <v>26</v>
      </c>
      <c r="F61" s="2" t="str">
        <f t="shared" si="0"/>
        <v>10.5</v>
      </c>
      <c r="G61" s="7">
        <f>VLOOKUP(Calendario!A62,Hoja1!$A$1:$B$28,2,FALSE)</f>
        <v>10</v>
      </c>
      <c r="H61" s="7">
        <f>COUNTIF($G$3:G61,G61)</f>
        <v>5</v>
      </c>
    </row>
    <row r="62" spans="1:8" ht="14">
      <c r="A62" s="25" t="s">
        <v>89</v>
      </c>
      <c r="B62" s="19" t="s">
        <v>96</v>
      </c>
      <c r="C62" s="3" t="s">
        <v>9</v>
      </c>
      <c r="D62" s="3" t="s">
        <v>10</v>
      </c>
      <c r="E62" s="3" t="s">
        <v>9</v>
      </c>
      <c r="F62" s="2" t="str">
        <f t="shared" si="0"/>
        <v>10.6</v>
      </c>
      <c r="G62" s="7">
        <f>VLOOKUP(Calendario!A63,Hoja1!$A$1:$B$28,2,FALSE)</f>
        <v>10</v>
      </c>
      <c r="H62" s="7">
        <f>COUNTIF($G$3:G62,G62)</f>
        <v>6</v>
      </c>
    </row>
    <row r="63" spans="1:8" ht="28">
      <c r="A63" s="25" t="s">
        <v>89</v>
      </c>
      <c r="B63" s="19" t="s">
        <v>97</v>
      </c>
      <c r="C63" s="3" t="s">
        <v>9</v>
      </c>
      <c r="D63" s="3" t="s">
        <v>61</v>
      </c>
      <c r="E63" s="3" t="s">
        <v>9</v>
      </c>
      <c r="F63" s="2" t="str">
        <f t="shared" si="0"/>
        <v>10.7</v>
      </c>
      <c r="G63" s="7">
        <f>VLOOKUP(Calendario!A64,Hoja1!$A$1:$B$28,2,FALSE)</f>
        <v>10</v>
      </c>
      <c r="H63" s="7">
        <f>COUNTIF($G$3:G63,G63)</f>
        <v>7</v>
      </c>
    </row>
    <row r="64" spans="1:8" ht="42">
      <c r="A64" s="25" t="s">
        <v>89</v>
      </c>
      <c r="B64" s="19" t="s">
        <v>98</v>
      </c>
      <c r="C64" s="3" t="s">
        <v>9</v>
      </c>
      <c r="D64" s="3" t="s">
        <v>23</v>
      </c>
      <c r="E64" s="3" t="s">
        <v>9</v>
      </c>
      <c r="F64" s="2" t="str">
        <f t="shared" si="0"/>
        <v>10.8</v>
      </c>
      <c r="G64" s="7">
        <f>VLOOKUP(Calendario!A65,Hoja1!$A$1:$B$28,2,FALSE)</f>
        <v>10</v>
      </c>
      <c r="H64" s="7">
        <f>COUNTIF($G$3:G64,G64)</f>
        <v>8</v>
      </c>
    </row>
    <row r="65" spans="1:8" ht="14">
      <c r="A65" s="25" t="s">
        <v>89</v>
      </c>
      <c r="B65" s="19" t="s">
        <v>99</v>
      </c>
      <c r="C65" s="3" t="s">
        <v>9</v>
      </c>
      <c r="D65" s="3" t="s">
        <v>10</v>
      </c>
      <c r="E65" s="3" t="s">
        <v>9</v>
      </c>
      <c r="F65" s="2" t="str">
        <f t="shared" si="0"/>
        <v>10.9</v>
      </c>
      <c r="G65" s="7">
        <f>VLOOKUP(Calendario!A66,Hoja1!$A$1:$B$28,2,FALSE)</f>
        <v>10</v>
      </c>
      <c r="H65" s="7">
        <f>COUNTIF($G$3:G65,G65)</f>
        <v>9</v>
      </c>
    </row>
    <row r="66" spans="1:8" ht="28">
      <c r="A66" s="25" t="s">
        <v>89</v>
      </c>
      <c r="B66" s="19" t="s">
        <v>100</v>
      </c>
      <c r="C66" s="3" t="s">
        <v>9</v>
      </c>
      <c r="D66" s="3" t="s">
        <v>61</v>
      </c>
      <c r="E66" s="3" t="s">
        <v>9</v>
      </c>
      <c r="F66" s="2" t="str">
        <f t="shared" si="0"/>
        <v>10.10</v>
      </c>
      <c r="G66" s="7">
        <f>VLOOKUP(Calendario!A67,Hoja1!$A$1:$B$28,2,FALSE)</f>
        <v>10</v>
      </c>
      <c r="H66" s="7">
        <f>COUNTIF($G$3:G66,G66)</f>
        <v>10</v>
      </c>
    </row>
    <row r="67" spans="1:8" ht="28">
      <c r="A67" s="25" t="s">
        <v>89</v>
      </c>
      <c r="B67" s="19" t="s">
        <v>101</v>
      </c>
      <c r="C67" s="3" t="s">
        <v>9</v>
      </c>
      <c r="D67" s="3" t="s">
        <v>23</v>
      </c>
      <c r="E67" s="3" t="s">
        <v>9</v>
      </c>
      <c r="F67" s="2" t="str">
        <f t="shared" si="0"/>
        <v>10.11</v>
      </c>
      <c r="G67" s="7">
        <f>VLOOKUP(Calendario!A68,Hoja1!$A$1:$B$28,2,FALSE)</f>
        <v>10</v>
      </c>
      <c r="H67" s="7">
        <f>COUNTIF($G$3:G67,G67)</f>
        <v>11</v>
      </c>
    </row>
    <row r="68" spans="1:8" ht="28">
      <c r="A68" s="25" t="s">
        <v>89</v>
      </c>
      <c r="B68" s="19" t="s">
        <v>102</v>
      </c>
      <c r="C68" s="3" t="s">
        <v>9</v>
      </c>
      <c r="D68" s="3" t="s">
        <v>23</v>
      </c>
      <c r="E68" s="3" t="s">
        <v>9</v>
      </c>
      <c r="F68" s="2" t="str">
        <f t="shared" si="0"/>
        <v>10.12</v>
      </c>
      <c r="G68" s="7">
        <f>VLOOKUP(Calendario!A69,Hoja1!$A$1:$B$28,2,FALSE)</f>
        <v>10</v>
      </c>
      <c r="H68" s="7">
        <f>COUNTIF($G$3:G68,G68)</f>
        <v>12</v>
      </c>
    </row>
    <row r="69" spans="1:8" ht="28">
      <c r="A69" s="25" t="s">
        <v>103</v>
      </c>
      <c r="B69" s="19" t="s">
        <v>104</v>
      </c>
      <c r="C69" s="3" t="s">
        <v>9</v>
      </c>
      <c r="D69" s="3" t="s">
        <v>10</v>
      </c>
      <c r="E69" s="3" t="s">
        <v>9</v>
      </c>
      <c r="F69" s="2" t="str">
        <f t="shared" ref="F69:F100" si="2">_xlfn.CONCAT(G69, ".",H69)</f>
        <v>11.1</v>
      </c>
      <c r="G69" s="7">
        <f>VLOOKUP(Calendario!A70,Hoja1!$A$1:$B$28,2,FALSE)</f>
        <v>11</v>
      </c>
      <c r="H69" s="7">
        <f>COUNTIF($G$3:G69,G69)</f>
        <v>1</v>
      </c>
    </row>
    <row r="70" spans="1:8" ht="42">
      <c r="A70" s="25" t="s">
        <v>103</v>
      </c>
      <c r="B70" s="19" t="s">
        <v>105</v>
      </c>
      <c r="C70" s="3" t="s">
        <v>9</v>
      </c>
      <c r="D70" s="3" t="s">
        <v>10</v>
      </c>
      <c r="E70" s="3" t="s">
        <v>9</v>
      </c>
      <c r="F70" s="2" t="str">
        <f t="shared" si="2"/>
        <v>11.2</v>
      </c>
      <c r="G70" s="7">
        <f>VLOOKUP(Calendario!A71,Hoja1!$A$1:$B$28,2,FALSE)</f>
        <v>11</v>
      </c>
      <c r="H70" s="7">
        <f>COUNTIF($G$3:G70,G70)</f>
        <v>2</v>
      </c>
    </row>
    <row r="71" spans="1:8" ht="14">
      <c r="A71" s="25" t="s">
        <v>106</v>
      </c>
      <c r="B71" s="19" t="s">
        <v>107</v>
      </c>
      <c r="C71" s="3" t="s">
        <v>16</v>
      </c>
      <c r="D71" s="3" t="s">
        <v>108</v>
      </c>
      <c r="E71" s="3" t="s">
        <v>26</v>
      </c>
      <c r="F71" s="2" t="str">
        <f t="shared" si="2"/>
        <v>12.1</v>
      </c>
      <c r="G71" s="7">
        <f>VLOOKUP(Calendario!A72,Hoja1!$A$1:$B$28,2,FALSE)</f>
        <v>12</v>
      </c>
      <c r="H71" s="7">
        <f>COUNTIF($G$3:G71,G71)</f>
        <v>1</v>
      </c>
    </row>
    <row r="72" spans="1:8" ht="14">
      <c r="A72" s="26" t="s">
        <v>106</v>
      </c>
      <c r="B72" s="21" t="s">
        <v>106</v>
      </c>
      <c r="C72" s="5" t="s">
        <v>9</v>
      </c>
      <c r="D72" s="5" t="s">
        <v>61</v>
      </c>
      <c r="E72" s="5" t="s">
        <v>9</v>
      </c>
      <c r="F72" s="2" t="str">
        <f t="shared" si="2"/>
        <v>12.2</v>
      </c>
      <c r="G72" s="7">
        <f>VLOOKUP(Calendario!A73,Hoja1!$A$1:$B$28,2,FALSE)</f>
        <v>12</v>
      </c>
      <c r="H72" s="7">
        <f>COUNTIF($G$3:G72,G72)</f>
        <v>2</v>
      </c>
    </row>
    <row r="73" spans="1:8" ht="28">
      <c r="A73" s="25" t="s">
        <v>109</v>
      </c>
      <c r="B73" s="19" t="s">
        <v>110</v>
      </c>
      <c r="C73" s="3" t="s">
        <v>9</v>
      </c>
      <c r="D73" s="3" t="s">
        <v>61</v>
      </c>
      <c r="E73" s="3" t="s">
        <v>47</v>
      </c>
      <c r="F73" s="2" t="str">
        <f t="shared" si="2"/>
        <v>13.1</v>
      </c>
      <c r="G73" s="7">
        <f>VLOOKUP(Calendario!A74,Hoja1!$A$1:$B$28,2,FALSE)</f>
        <v>13</v>
      </c>
      <c r="H73" s="7">
        <f>COUNTIF($G$3:G73,G73)</f>
        <v>1</v>
      </c>
    </row>
    <row r="74" spans="1:8" ht="28">
      <c r="A74" s="25" t="s">
        <v>109</v>
      </c>
      <c r="B74" s="19" t="s">
        <v>111</v>
      </c>
      <c r="C74" s="3" t="s">
        <v>12</v>
      </c>
      <c r="D74" s="3" t="s">
        <v>28</v>
      </c>
      <c r="E74" s="3" t="s">
        <v>47</v>
      </c>
      <c r="F74" s="2" t="str">
        <f t="shared" si="2"/>
        <v>13.2</v>
      </c>
      <c r="G74" s="7">
        <f>VLOOKUP(Calendario!A75,Hoja1!$A$1:$B$28,2,FALSE)</f>
        <v>13</v>
      </c>
      <c r="H74" s="7">
        <f>COUNTIF($G$3:G74,G74)</f>
        <v>2</v>
      </c>
    </row>
    <row r="75" spans="1:8" ht="14">
      <c r="A75" s="25" t="s">
        <v>109</v>
      </c>
      <c r="B75" s="19" t="s">
        <v>112</v>
      </c>
      <c r="C75" s="3" t="s">
        <v>9</v>
      </c>
      <c r="D75" s="3" t="s">
        <v>61</v>
      </c>
      <c r="E75" s="3" t="s">
        <v>9</v>
      </c>
      <c r="F75" s="2" t="str">
        <f t="shared" si="2"/>
        <v>13.3</v>
      </c>
      <c r="G75" s="7">
        <f>VLOOKUP(Calendario!A76,Hoja1!$A$1:$B$28,2,FALSE)</f>
        <v>13</v>
      </c>
      <c r="H75" s="7">
        <f>COUNTIF($G$3:G75,G75)</f>
        <v>3</v>
      </c>
    </row>
    <row r="76" spans="1:8" ht="14">
      <c r="A76" s="25" t="s">
        <v>109</v>
      </c>
      <c r="B76" s="19" t="s">
        <v>113</v>
      </c>
      <c r="C76" s="3" t="s">
        <v>9</v>
      </c>
      <c r="D76" s="3" t="s">
        <v>23</v>
      </c>
      <c r="E76" s="3" t="s">
        <v>9</v>
      </c>
      <c r="F76" s="2" t="str">
        <f t="shared" si="2"/>
        <v>13.4</v>
      </c>
      <c r="G76" s="7">
        <f>VLOOKUP(Calendario!A77,Hoja1!$A$1:$B$28,2,FALSE)</f>
        <v>13</v>
      </c>
      <c r="H76" s="7">
        <f>COUNTIF($G$3:G76,G76)</f>
        <v>4</v>
      </c>
    </row>
    <row r="77" spans="1:8" ht="28">
      <c r="A77" s="25" t="s">
        <v>109</v>
      </c>
      <c r="B77" s="19" t="s">
        <v>114</v>
      </c>
      <c r="C77" s="3" t="s">
        <v>9</v>
      </c>
      <c r="D77" s="3" t="s">
        <v>10</v>
      </c>
      <c r="E77" s="3" t="s">
        <v>9</v>
      </c>
      <c r="F77" s="2" t="str">
        <f t="shared" si="2"/>
        <v>13.5</v>
      </c>
      <c r="G77" s="7">
        <f>VLOOKUP(Calendario!A78,Hoja1!$A$1:$B$28,2,FALSE)</f>
        <v>13</v>
      </c>
      <c r="H77" s="7">
        <f>COUNTIF($G$3:G77,G77)</f>
        <v>5</v>
      </c>
    </row>
    <row r="78" spans="1:8" ht="28">
      <c r="A78" s="25" t="s">
        <v>109</v>
      </c>
      <c r="B78" s="19" t="s">
        <v>115</v>
      </c>
      <c r="C78" s="3" t="s">
        <v>9</v>
      </c>
      <c r="D78" s="3" t="s">
        <v>10</v>
      </c>
      <c r="E78" s="3" t="s">
        <v>47</v>
      </c>
      <c r="F78" s="2" t="str">
        <f t="shared" si="2"/>
        <v>13.6</v>
      </c>
      <c r="G78" s="7">
        <f>VLOOKUP(Calendario!A79,Hoja1!$A$1:$B$28,2,FALSE)</f>
        <v>13</v>
      </c>
      <c r="H78" s="7">
        <f>COUNTIF($G$3:G78,G78)</f>
        <v>6</v>
      </c>
    </row>
    <row r="79" spans="1:8" ht="28">
      <c r="A79" s="25" t="s">
        <v>116</v>
      </c>
      <c r="B79" s="19" t="s">
        <v>117</v>
      </c>
      <c r="C79" s="3" t="s">
        <v>9</v>
      </c>
      <c r="D79" s="3" t="s">
        <v>61</v>
      </c>
      <c r="E79" s="3" t="s">
        <v>9</v>
      </c>
      <c r="F79" s="2" t="str">
        <f t="shared" si="2"/>
        <v>14.1</v>
      </c>
      <c r="G79" s="7">
        <f>VLOOKUP(Calendario!A80,Hoja1!$A$1:$B$28,2,FALSE)</f>
        <v>14</v>
      </c>
      <c r="H79" s="7">
        <f>COUNTIF($G$3:G79,G79)</f>
        <v>1</v>
      </c>
    </row>
    <row r="80" spans="1:8" ht="42">
      <c r="A80" s="25" t="s">
        <v>116</v>
      </c>
      <c r="B80" s="19" t="s">
        <v>118</v>
      </c>
      <c r="C80" s="3" t="s">
        <v>16</v>
      </c>
      <c r="D80" s="3" t="s">
        <v>119</v>
      </c>
      <c r="E80" s="3" t="s">
        <v>47</v>
      </c>
      <c r="F80" s="2" t="str">
        <f t="shared" si="2"/>
        <v>14.2</v>
      </c>
      <c r="G80" s="7">
        <f>VLOOKUP(Calendario!A81,Hoja1!$A$1:$B$28,2,FALSE)</f>
        <v>14</v>
      </c>
      <c r="H80" s="7">
        <f>COUNTIF($G$3:G80,G80)</f>
        <v>2</v>
      </c>
    </row>
    <row r="81" spans="1:8" ht="28">
      <c r="A81" s="25" t="s">
        <v>116</v>
      </c>
      <c r="B81" s="19" t="s">
        <v>120</v>
      </c>
      <c r="C81" s="3" t="s">
        <v>16</v>
      </c>
      <c r="D81" s="3" t="s">
        <v>121</v>
      </c>
      <c r="E81" s="3" t="s">
        <v>9</v>
      </c>
      <c r="F81" s="2" t="str">
        <f t="shared" si="2"/>
        <v>14.3</v>
      </c>
      <c r="G81" s="7">
        <f>VLOOKUP(Calendario!A82,Hoja1!$A$1:$B$28,2,FALSE)</f>
        <v>14</v>
      </c>
      <c r="H81" s="7">
        <f>COUNTIF($G$3:G81,G81)</f>
        <v>3</v>
      </c>
    </row>
    <row r="82" spans="1:8" ht="28">
      <c r="A82" s="25" t="s">
        <v>116</v>
      </c>
      <c r="B82" s="19" t="s">
        <v>122</v>
      </c>
      <c r="C82" s="3" t="s">
        <v>9</v>
      </c>
      <c r="D82" s="3" t="s">
        <v>23</v>
      </c>
      <c r="E82" s="3" t="s">
        <v>9</v>
      </c>
      <c r="F82" s="2" t="str">
        <f t="shared" si="2"/>
        <v>14.4</v>
      </c>
      <c r="G82" s="7">
        <f>VLOOKUP(Calendario!A83,Hoja1!$A$1:$B$28,2,FALSE)</f>
        <v>14</v>
      </c>
      <c r="H82" s="7">
        <f>COUNTIF($G$3:G82,G82)</f>
        <v>4</v>
      </c>
    </row>
    <row r="83" spans="1:8" ht="42">
      <c r="A83" s="25" t="s">
        <v>116</v>
      </c>
      <c r="B83" s="19" t="s">
        <v>123</v>
      </c>
      <c r="C83" s="3" t="s">
        <v>16</v>
      </c>
      <c r="D83" s="3" t="s">
        <v>119</v>
      </c>
      <c r="E83" s="3" t="s">
        <v>47</v>
      </c>
      <c r="F83" s="2" t="str">
        <f t="shared" si="2"/>
        <v>14.5</v>
      </c>
      <c r="G83" s="7">
        <f>VLOOKUP(Calendario!A84,Hoja1!$A$1:$B$28,2,FALSE)</f>
        <v>14</v>
      </c>
      <c r="H83" s="7">
        <f>COUNTIF($G$3:G83,G83)</f>
        <v>5</v>
      </c>
    </row>
    <row r="84" spans="1:8" ht="28">
      <c r="A84" s="25" t="s">
        <v>116</v>
      </c>
      <c r="B84" s="19" t="s">
        <v>124</v>
      </c>
      <c r="C84" s="3" t="s">
        <v>9</v>
      </c>
      <c r="D84" s="3" t="s">
        <v>10</v>
      </c>
      <c r="E84" s="3" t="s">
        <v>9</v>
      </c>
      <c r="F84" s="2" t="str">
        <f t="shared" si="2"/>
        <v>14.6</v>
      </c>
      <c r="G84" s="7">
        <f>VLOOKUP(Calendario!A85,Hoja1!$A$1:$B$28,2,FALSE)</f>
        <v>14</v>
      </c>
      <c r="H84" s="7">
        <f>COUNTIF($G$3:G84,G84)</f>
        <v>6</v>
      </c>
    </row>
    <row r="85" spans="1:8" ht="14">
      <c r="A85" s="25" t="s">
        <v>125</v>
      </c>
      <c r="B85" s="19" t="s">
        <v>126</v>
      </c>
      <c r="C85" s="3" t="s">
        <v>12</v>
      </c>
      <c r="D85" s="3" t="s">
        <v>47</v>
      </c>
      <c r="E85" s="3" t="s">
        <v>47</v>
      </c>
      <c r="F85" s="2" t="str">
        <f t="shared" si="2"/>
        <v>15.1</v>
      </c>
      <c r="G85" s="7">
        <f>VLOOKUP(Calendario!A86,Hoja1!$A$1:$B$28,2,FALSE)</f>
        <v>15</v>
      </c>
      <c r="H85" s="7">
        <f>COUNTIF($G$3:G85,G85)</f>
        <v>1</v>
      </c>
    </row>
    <row r="86" spans="1:8" ht="14">
      <c r="A86" s="25" t="s">
        <v>125</v>
      </c>
      <c r="B86" s="19" t="s">
        <v>127</v>
      </c>
      <c r="C86" s="3" t="s">
        <v>9</v>
      </c>
      <c r="D86" s="3" t="s">
        <v>10</v>
      </c>
      <c r="E86" s="3" t="s">
        <v>9</v>
      </c>
      <c r="F86" s="2" t="str">
        <f t="shared" si="2"/>
        <v>15.2</v>
      </c>
      <c r="G86" s="7">
        <f>VLOOKUP(Calendario!A87,Hoja1!$A$1:$B$28,2,FALSE)</f>
        <v>15</v>
      </c>
      <c r="H86" s="7">
        <f>COUNTIF($G$3:G86,G86)</f>
        <v>2</v>
      </c>
    </row>
    <row r="87" spans="1:8" ht="14">
      <c r="A87" s="25" t="s">
        <v>125</v>
      </c>
      <c r="B87" s="19" t="s">
        <v>128</v>
      </c>
      <c r="C87" s="3" t="s">
        <v>16</v>
      </c>
      <c r="D87" s="3" t="s">
        <v>129</v>
      </c>
      <c r="E87" s="3" t="s">
        <v>47</v>
      </c>
      <c r="F87" s="2" t="str">
        <f t="shared" si="2"/>
        <v>15.3</v>
      </c>
      <c r="G87" s="7">
        <f>VLOOKUP(Calendario!A88,Hoja1!$A$1:$B$28,2,FALSE)</f>
        <v>15</v>
      </c>
      <c r="H87" s="7">
        <f>COUNTIF($G$3:G87,G87)</f>
        <v>3</v>
      </c>
    </row>
    <row r="88" spans="1:8" ht="14">
      <c r="A88" s="25" t="s">
        <v>125</v>
      </c>
      <c r="B88" s="19" t="s">
        <v>130</v>
      </c>
      <c r="C88" s="3" t="s">
        <v>12</v>
      </c>
      <c r="D88" s="3" t="s">
        <v>28</v>
      </c>
      <c r="E88" s="3" t="s">
        <v>26</v>
      </c>
      <c r="F88" s="2" t="str">
        <f t="shared" si="2"/>
        <v>15.4</v>
      </c>
      <c r="G88" s="7">
        <f>VLOOKUP(Calendario!A89,Hoja1!$A$1:$B$28,2,FALSE)</f>
        <v>15</v>
      </c>
      <c r="H88" s="7">
        <f>COUNTIF($G$3:G88,G88)</f>
        <v>4</v>
      </c>
    </row>
    <row r="89" spans="1:8" ht="14">
      <c r="A89" s="25" t="s">
        <v>125</v>
      </c>
      <c r="B89" s="19" t="s">
        <v>131</v>
      </c>
      <c r="C89" s="3" t="s">
        <v>12</v>
      </c>
      <c r="D89" s="3" t="s">
        <v>28</v>
      </c>
      <c r="E89" s="3" t="s">
        <v>9</v>
      </c>
      <c r="F89" s="2" t="str">
        <f t="shared" si="2"/>
        <v>15.5</v>
      </c>
      <c r="G89" s="7">
        <f>VLOOKUP(Calendario!A90,Hoja1!$A$1:$B$28,2,FALSE)</f>
        <v>15</v>
      </c>
      <c r="H89" s="7">
        <f>COUNTIF($G$3:G89,G89)</f>
        <v>5</v>
      </c>
    </row>
    <row r="90" spans="1:8" ht="28">
      <c r="A90" s="25" t="s">
        <v>125</v>
      </c>
      <c r="B90" s="19" t="s">
        <v>132</v>
      </c>
      <c r="C90" s="3" t="s">
        <v>12</v>
      </c>
      <c r="D90" s="3" t="s">
        <v>28</v>
      </c>
      <c r="E90" s="3" t="s">
        <v>26</v>
      </c>
      <c r="F90" s="2" t="str">
        <f t="shared" si="2"/>
        <v>15.6</v>
      </c>
      <c r="G90" s="7">
        <f>VLOOKUP(Calendario!A91,Hoja1!$A$1:$B$28,2,FALSE)</f>
        <v>15</v>
      </c>
      <c r="H90" s="7">
        <f>COUNTIF($G$3:G90,G90)</f>
        <v>6</v>
      </c>
    </row>
    <row r="91" spans="1:8" ht="28">
      <c r="A91" s="25" t="s">
        <v>125</v>
      </c>
      <c r="B91" s="19" t="s">
        <v>133</v>
      </c>
      <c r="C91" s="3" t="s">
        <v>12</v>
      </c>
      <c r="D91" s="3" t="s">
        <v>28</v>
      </c>
      <c r="E91" s="3" t="s">
        <v>26</v>
      </c>
      <c r="F91" s="2" t="str">
        <f t="shared" si="2"/>
        <v>15.7</v>
      </c>
      <c r="G91" s="7">
        <f>VLOOKUP(Calendario!A92,Hoja1!$A$1:$B$28,2,FALSE)</f>
        <v>15</v>
      </c>
      <c r="H91" s="7">
        <f>COUNTIF($G$3:G91,G91)</f>
        <v>7</v>
      </c>
    </row>
    <row r="92" spans="1:8" ht="28">
      <c r="A92" s="25" t="s">
        <v>134</v>
      </c>
      <c r="B92" s="19" t="s">
        <v>135</v>
      </c>
      <c r="C92" s="3" t="s">
        <v>12</v>
      </c>
      <c r="D92" s="3" t="s">
        <v>26</v>
      </c>
      <c r="E92" s="3" t="s">
        <v>47</v>
      </c>
      <c r="F92" s="2" t="str">
        <f t="shared" si="2"/>
        <v>16.1</v>
      </c>
      <c r="G92" s="7">
        <f>VLOOKUP(Calendario!A93,Hoja1!$A$1:$B$28,2,FALSE)</f>
        <v>16</v>
      </c>
      <c r="H92" s="7">
        <f>COUNTIF($G$3:G92,G92)</f>
        <v>1</v>
      </c>
    </row>
    <row r="93" spans="1:8" ht="42">
      <c r="A93" s="25" t="s">
        <v>134</v>
      </c>
      <c r="B93" s="19" t="s">
        <v>136</v>
      </c>
      <c r="C93" s="3" t="s">
        <v>9</v>
      </c>
      <c r="D93" s="3" t="s">
        <v>23</v>
      </c>
      <c r="E93" s="3" t="s">
        <v>9</v>
      </c>
      <c r="F93" s="2" t="str">
        <f t="shared" si="2"/>
        <v>16.2</v>
      </c>
      <c r="G93" s="7">
        <f>VLOOKUP(Calendario!A94,Hoja1!$A$1:$B$28,2,FALSE)</f>
        <v>16</v>
      </c>
      <c r="H93" s="7">
        <f>COUNTIF($G$3:G93,G93)</f>
        <v>2</v>
      </c>
    </row>
    <row r="94" spans="1:8" ht="28">
      <c r="A94" s="25" t="s">
        <v>134</v>
      </c>
      <c r="B94" s="19" t="s">
        <v>137</v>
      </c>
      <c r="C94" s="3" t="s">
        <v>9</v>
      </c>
      <c r="D94" s="3" t="s">
        <v>61</v>
      </c>
      <c r="E94" s="3" t="s">
        <v>9</v>
      </c>
      <c r="F94" s="2" t="str">
        <f t="shared" si="2"/>
        <v>16.3</v>
      </c>
      <c r="G94" s="7">
        <f>VLOOKUP(Calendario!A95,Hoja1!$A$1:$B$28,2,FALSE)</f>
        <v>16</v>
      </c>
      <c r="H94" s="7">
        <f>COUNTIF($G$3:G94,G94)</f>
        <v>3</v>
      </c>
    </row>
    <row r="95" spans="1:8" ht="28">
      <c r="A95" s="25" t="s">
        <v>134</v>
      </c>
      <c r="B95" s="19" t="s">
        <v>138</v>
      </c>
      <c r="C95" s="3" t="s">
        <v>9</v>
      </c>
      <c r="D95" s="3" t="s">
        <v>10</v>
      </c>
      <c r="E95" s="3" t="s">
        <v>9</v>
      </c>
      <c r="F95" s="2" t="str">
        <f t="shared" si="2"/>
        <v>16.4</v>
      </c>
      <c r="G95" s="7">
        <f>VLOOKUP(Calendario!A96,Hoja1!$A$1:$B$28,2,FALSE)</f>
        <v>16</v>
      </c>
      <c r="H95" s="7">
        <f>COUNTIF($G$3:G95,G95)</f>
        <v>4</v>
      </c>
    </row>
    <row r="96" spans="1:8" ht="28">
      <c r="A96" s="25" t="s">
        <v>134</v>
      </c>
      <c r="B96" s="19" t="s">
        <v>139</v>
      </c>
      <c r="C96" s="3" t="s">
        <v>12</v>
      </c>
      <c r="D96" s="3" t="s">
        <v>46</v>
      </c>
      <c r="E96" s="3" t="s">
        <v>47</v>
      </c>
      <c r="F96" s="2" t="str">
        <f t="shared" si="2"/>
        <v>16.5</v>
      </c>
      <c r="G96" s="7">
        <f>VLOOKUP(Calendario!A97,Hoja1!$A$1:$B$28,2,FALSE)</f>
        <v>16</v>
      </c>
      <c r="H96" s="7">
        <f>COUNTIF($G$3:G96,G96)</f>
        <v>5</v>
      </c>
    </row>
    <row r="97" spans="1:8" ht="42">
      <c r="A97" s="25" t="s">
        <v>134</v>
      </c>
      <c r="B97" s="19" t="s">
        <v>140</v>
      </c>
      <c r="C97" s="3" t="s">
        <v>9</v>
      </c>
      <c r="D97" s="3" t="s">
        <v>23</v>
      </c>
      <c r="E97" s="3" t="s">
        <v>9</v>
      </c>
      <c r="F97" s="2" t="str">
        <f t="shared" si="2"/>
        <v>16.6</v>
      </c>
      <c r="G97" s="7">
        <f>VLOOKUP(Calendario!A98,Hoja1!$A$1:$B$28,2,FALSE)</f>
        <v>16</v>
      </c>
      <c r="H97" s="7">
        <f>COUNTIF($G$3:G97,G97)</f>
        <v>6</v>
      </c>
    </row>
    <row r="98" spans="1:8" ht="28">
      <c r="A98" s="25" t="s">
        <v>134</v>
      </c>
      <c r="B98" s="19" t="s">
        <v>141</v>
      </c>
      <c r="C98" s="3" t="s">
        <v>9</v>
      </c>
      <c r="D98" s="3" t="s">
        <v>23</v>
      </c>
      <c r="E98" s="3" t="s">
        <v>9</v>
      </c>
      <c r="F98" s="2" t="str">
        <f t="shared" si="2"/>
        <v>16.7</v>
      </c>
      <c r="G98" s="7">
        <f>VLOOKUP(Calendario!A99,Hoja1!$A$1:$B$28,2,FALSE)</f>
        <v>16</v>
      </c>
      <c r="H98" s="7">
        <f>COUNTIF($G$3:G98,G98)</f>
        <v>7</v>
      </c>
    </row>
    <row r="99" spans="1:8" ht="42">
      <c r="A99" s="27" t="s">
        <v>134</v>
      </c>
      <c r="B99" s="22" t="s">
        <v>142</v>
      </c>
      <c r="C99" s="12" t="s">
        <v>9</v>
      </c>
      <c r="D99" s="12" t="s">
        <v>23</v>
      </c>
      <c r="E99" s="12" t="s">
        <v>9</v>
      </c>
      <c r="F99" s="13" t="str">
        <f t="shared" si="2"/>
        <v>16.8</v>
      </c>
      <c r="G99" s="7">
        <f>VLOOKUP(Calendario!A100,Hoja1!$A$1:$B$28,2,FALSE)</f>
        <v>16</v>
      </c>
      <c r="H99" s="7">
        <f>COUNTIF($G$3:G99,G99)</f>
        <v>8</v>
      </c>
    </row>
    <row r="100" spans="1:8" ht="14">
      <c r="A100" s="28" t="s">
        <v>134</v>
      </c>
      <c r="B100" s="23" t="s">
        <v>143</v>
      </c>
      <c r="C100" s="15" t="s">
        <v>9</v>
      </c>
      <c r="D100" s="15" t="s">
        <v>23</v>
      </c>
      <c r="E100" s="15" t="s">
        <v>9</v>
      </c>
      <c r="F100" s="16" t="str">
        <f t="shared" si="2"/>
        <v>16.9</v>
      </c>
      <c r="G100" s="14">
        <f>VLOOKUP(Calendario!A101,Hoja1!$A$1:$B$28,2,FALSE)</f>
        <v>16</v>
      </c>
      <c r="H100" s="14">
        <f>COUNTIF($G$3:G100,G100)</f>
        <v>9</v>
      </c>
    </row>
  </sheetData>
  <mergeCells count="1">
    <mergeCell ref="B1:G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F1660-2D3F-4A4B-B612-C36559734C8C}">
  <dimension ref="A1:I101"/>
  <sheetViews>
    <sheetView zoomScale="80" zoomScaleNormal="80" workbookViewId="0">
      <selection activeCell="A7" sqref="A7"/>
    </sheetView>
  </sheetViews>
  <sheetFormatPr baseColWidth="10" defaultColWidth="11.453125" defaultRowHeight="12.75" customHeight="1"/>
  <cols>
    <col min="1" max="1" width="44" style="38" customWidth="1"/>
    <col min="2" max="2" width="73.453125" style="29" customWidth="1"/>
    <col min="3" max="3" width="13.36328125" style="38" bestFit="1" customWidth="1"/>
    <col min="4" max="4" width="19.81640625" style="38" bestFit="1" customWidth="1"/>
    <col min="5" max="5" width="17.453125" style="38" bestFit="1" customWidth="1"/>
    <col min="6" max="6" width="12.54296875" style="17" customWidth="1"/>
    <col min="7" max="8" width="12.54296875" style="42"/>
    <col min="9" max="9" width="16.08984375" customWidth="1"/>
  </cols>
  <sheetData>
    <row r="1" spans="1:8" ht="12.5">
      <c r="A1" s="51"/>
      <c r="B1" s="50" t="s">
        <v>144</v>
      </c>
      <c r="C1" s="50"/>
      <c r="D1" s="50"/>
      <c r="E1" s="50"/>
      <c r="F1" s="50"/>
      <c r="G1" s="50"/>
      <c r="H1" s="50"/>
    </row>
    <row r="2" spans="1:8" ht="32.5" customHeight="1">
      <c r="A2" s="51"/>
      <c r="B2" s="52"/>
      <c r="C2" s="52"/>
      <c r="D2" s="52"/>
      <c r="E2" s="52"/>
      <c r="F2" s="52"/>
      <c r="G2" s="52"/>
      <c r="H2" s="52"/>
    </row>
    <row r="3" spans="1:8" ht="37">
      <c r="A3" s="46" t="s">
        <v>1</v>
      </c>
      <c r="B3" s="47" t="s">
        <v>2</v>
      </c>
      <c r="C3" s="46" t="s">
        <v>3</v>
      </c>
      <c r="D3" s="46" t="s">
        <v>4</v>
      </c>
      <c r="E3" s="47" t="s">
        <v>5</v>
      </c>
      <c r="F3" s="46" t="s">
        <v>6</v>
      </c>
      <c r="G3" s="48" t="s">
        <v>145</v>
      </c>
      <c r="H3" s="48" t="s">
        <v>146</v>
      </c>
    </row>
    <row r="4" spans="1:8" ht="14">
      <c r="A4" s="25" t="s">
        <v>7</v>
      </c>
      <c r="B4" s="19" t="s">
        <v>8</v>
      </c>
      <c r="C4" s="25" t="s">
        <v>9</v>
      </c>
      <c r="D4" s="25" t="s">
        <v>10</v>
      </c>
      <c r="E4" s="25" t="s">
        <v>9</v>
      </c>
      <c r="F4" s="44" t="str">
        <f>_xlfn.XLOOKUP(B4,Catálogo!B3:B100,Catálogo!F3:F100)</f>
        <v>1.1</v>
      </c>
      <c r="G4" s="45">
        <v>45664</v>
      </c>
      <c r="H4" s="45">
        <v>45664</v>
      </c>
    </row>
    <row r="5" spans="1:8" ht="14">
      <c r="A5" s="25" t="s">
        <v>7</v>
      </c>
      <c r="B5" s="19" t="s">
        <v>11</v>
      </c>
      <c r="C5" s="25" t="s">
        <v>12</v>
      </c>
      <c r="D5" s="25" t="s">
        <v>10</v>
      </c>
      <c r="E5" s="25" t="s">
        <v>13</v>
      </c>
      <c r="F5" s="33" t="str">
        <f>_xlfn.XLOOKUP(B5,Catálogo!B4:B101,Catálogo!F4:F101)</f>
        <v>1.2</v>
      </c>
      <c r="G5" s="30">
        <v>45667</v>
      </c>
      <c r="H5" s="30">
        <v>45684</v>
      </c>
    </row>
    <row r="6" spans="1:8" ht="28">
      <c r="A6" s="25" t="s">
        <v>7</v>
      </c>
      <c r="B6" s="19" t="s">
        <v>14</v>
      </c>
      <c r="C6" s="25" t="s">
        <v>9</v>
      </c>
      <c r="D6" s="25" t="s">
        <v>10</v>
      </c>
      <c r="E6" s="25" t="s">
        <v>9</v>
      </c>
      <c r="F6" s="33" t="str">
        <f>_xlfn.XLOOKUP(B6,Catálogo!B5:B102,Catálogo!F5:F102)</f>
        <v>1.3</v>
      </c>
      <c r="G6" s="30">
        <v>45664</v>
      </c>
      <c r="H6" s="30">
        <v>45666</v>
      </c>
    </row>
    <row r="7" spans="1:8" ht="28">
      <c r="A7" s="25" t="s">
        <v>7</v>
      </c>
      <c r="B7" s="19" t="s">
        <v>15</v>
      </c>
      <c r="C7" s="25" t="s">
        <v>16</v>
      </c>
      <c r="D7" s="25" t="s">
        <v>17</v>
      </c>
      <c r="E7" s="25" t="s">
        <v>18</v>
      </c>
      <c r="F7" s="33" t="str">
        <f>_xlfn.XLOOKUP(B7,Catálogo!B6:B103,Catálogo!F6:F103)</f>
        <v>1.4</v>
      </c>
      <c r="G7" s="30">
        <v>45691</v>
      </c>
      <c r="H7" s="30">
        <v>45711</v>
      </c>
    </row>
    <row r="8" spans="1:8" ht="28">
      <c r="A8" s="25" t="s">
        <v>7</v>
      </c>
      <c r="B8" s="19" t="s">
        <v>19</v>
      </c>
      <c r="C8" s="25" t="s">
        <v>16</v>
      </c>
      <c r="D8" s="25" t="s">
        <v>17</v>
      </c>
      <c r="E8" s="25" t="s">
        <v>9</v>
      </c>
      <c r="F8" s="33" t="str">
        <f>_xlfn.XLOOKUP(B8,Catálogo!B7:B104,Catálogo!F7:F104)</f>
        <v>1.5</v>
      </c>
      <c r="G8" s="30">
        <v>45712</v>
      </c>
      <c r="H8" s="30">
        <v>45739</v>
      </c>
    </row>
    <row r="9" spans="1:8" ht="14">
      <c r="A9" s="25" t="s">
        <v>20</v>
      </c>
      <c r="B9" s="19" t="s">
        <v>21</v>
      </c>
      <c r="C9" s="25" t="s">
        <v>9</v>
      </c>
      <c r="D9" s="25" t="s">
        <v>10</v>
      </c>
      <c r="E9" s="25" t="s">
        <v>9</v>
      </c>
      <c r="F9" s="33" t="str">
        <f>_xlfn.XLOOKUP(B9,Catálogo!B8:B105,Catálogo!F8:F105)</f>
        <v>2.1</v>
      </c>
      <c r="G9" s="30">
        <v>45672</v>
      </c>
      <c r="H9" s="30">
        <v>45672</v>
      </c>
    </row>
    <row r="10" spans="1:8" ht="14">
      <c r="A10" s="25" t="s">
        <v>20</v>
      </c>
      <c r="B10" s="19" t="s">
        <v>22</v>
      </c>
      <c r="C10" s="25" t="s">
        <v>9</v>
      </c>
      <c r="D10" s="25" t="s">
        <v>23</v>
      </c>
      <c r="E10" s="25" t="s">
        <v>9</v>
      </c>
      <c r="F10" s="33" t="str">
        <f>_xlfn.XLOOKUP(B10,Catálogo!B9:B106,Catálogo!F9:F106)</f>
        <v>2.2</v>
      </c>
      <c r="G10" s="30">
        <v>45675</v>
      </c>
      <c r="H10" s="30">
        <v>45675</v>
      </c>
    </row>
    <row r="11" spans="1:8" ht="14">
      <c r="A11" s="25" t="s">
        <v>20</v>
      </c>
      <c r="B11" s="19" t="s">
        <v>24</v>
      </c>
      <c r="C11" s="25" t="s">
        <v>12</v>
      </c>
      <c r="D11" s="25" t="s">
        <v>25</v>
      </c>
      <c r="E11" s="25" t="s">
        <v>26</v>
      </c>
      <c r="F11" s="33" t="str">
        <f>_xlfn.XLOOKUP(B11,Catálogo!B10:B107,Catálogo!F10:F107)</f>
        <v>2.3</v>
      </c>
      <c r="G11" s="30">
        <v>45688</v>
      </c>
      <c r="H11" s="30">
        <v>45688</v>
      </c>
    </row>
    <row r="12" spans="1:8" ht="14">
      <c r="A12" s="25" t="s">
        <v>20</v>
      </c>
      <c r="B12" s="19" t="s">
        <v>27</v>
      </c>
      <c r="C12" s="25" t="s">
        <v>12</v>
      </c>
      <c r="D12" s="25" t="s">
        <v>28</v>
      </c>
      <c r="E12" s="25" t="s">
        <v>26</v>
      </c>
      <c r="F12" s="33" t="str">
        <f>_xlfn.XLOOKUP(B12,Catálogo!B11:B108,Catálogo!F11:F108)</f>
        <v>2.4</v>
      </c>
      <c r="G12" s="30">
        <v>45688</v>
      </c>
      <c r="H12" s="30">
        <v>45688</v>
      </c>
    </row>
    <row r="13" spans="1:8" ht="14">
      <c r="A13" s="25" t="s">
        <v>29</v>
      </c>
      <c r="B13" s="19" t="s">
        <v>30</v>
      </c>
      <c r="C13" s="25" t="s">
        <v>12</v>
      </c>
      <c r="D13" s="25" t="s">
        <v>31</v>
      </c>
      <c r="E13" s="25" t="s">
        <v>31</v>
      </c>
      <c r="F13" s="33" t="str">
        <f>_xlfn.XLOOKUP(B13,Catálogo!B12:B109,Catálogo!F12:F109)</f>
        <v>3.1</v>
      </c>
      <c r="G13" s="30">
        <v>45723</v>
      </c>
      <c r="H13" s="30">
        <v>45723</v>
      </c>
    </row>
    <row r="14" spans="1:8" ht="28">
      <c r="A14" s="25" t="s">
        <v>32</v>
      </c>
      <c r="B14" s="43" t="s">
        <v>33</v>
      </c>
      <c r="C14" s="25" t="s">
        <v>9</v>
      </c>
      <c r="D14" s="25" t="s">
        <v>10</v>
      </c>
      <c r="E14" s="25" t="s">
        <v>9</v>
      </c>
      <c r="F14" s="33" t="str">
        <f>_xlfn.XLOOKUP(B14,Catálogo!B13:B110,Catálogo!F13:F110)</f>
        <v>4.1</v>
      </c>
      <c r="G14" s="30">
        <v>45664</v>
      </c>
      <c r="H14" s="30">
        <v>45664</v>
      </c>
    </row>
    <row r="15" spans="1:8" ht="14">
      <c r="A15" s="25" t="s">
        <v>32</v>
      </c>
      <c r="B15" s="43" t="s">
        <v>34</v>
      </c>
      <c r="C15" s="25" t="s">
        <v>16</v>
      </c>
      <c r="D15" s="25" t="s">
        <v>35</v>
      </c>
      <c r="E15" s="25" t="s">
        <v>9</v>
      </c>
      <c r="F15" s="33" t="str">
        <f>_xlfn.XLOOKUP(B15,Catálogo!B14:B111,Catálogo!F14:F111)</f>
        <v>4.2</v>
      </c>
      <c r="G15" s="30">
        <v>45664</v>
      </c>
      <c r="H15" s="30">
        <v>45725</v>
      </c>
    </row>
    <row r="16" spans="1:8" ht="28">
      <c r="A16" s="25" t="s">
        <v>32</v>
      </c>
      <c r="B16" s="43" t="s">
        <v>150</v>
      </c>
      <c r="C16" s="25" t="s">
        <v>16</v>
      </c>
      <c r="D16" s="25" t="s">
        <v>35</v>
      </c>
      <c r="E16" s="25" t="s">
        <v>9</v>
      </c>
      <c r="F16" s="33" t="str">
        <f>_xlfn.XLOOKUP(B16,Catálogo!B15:B112,Catálogo!F15:F112)</f>
        <v>4.3</v>
      </c>
      <c r="G16" s="30">
        <v>45664</v>
      </c>
      <c r="H16" s="30">
        <v>45725</v>
      </c>
    </row>
    <row r="17" spans="1:8" ht="28">
      <c r="A17" s="25" t="s">
        <v>32</v>
      </c>
      <c r="B17" s="43" t="s">
        <v>36</v>
      </c>
      <c r="C17" s="25" t="s">
        <v>16</v>
      </c>
      <c r="D17" s="25" t="s">
        <v>37</v>
      </c>
      <c r="E17" s="25" t="s">
        <v>26</v>
      </c>
      <c r="F17" s="33" t="str">
        <f>_xlfn.XLOOKUP(B17,Catálogo!B16:B113,Catálogo!F16:F113)</f>
        <v>4.4</v>
      </c>
      <c r="G17" s="11">
        <v>45673</v>
      </c>
      <c r="H17" s="11">
        <v>45729</v>
      </c>
    </row>
    <row r="18" spans="1:8" ht="28">
      <c r="A18" s="25" t="s">
        <v>32</v>
      </c>
      <c r="B18" s="43" t="s">
        <v>149</v>
      </c>
      <c r="C18" s="25" t="s">
        <v>16</v>
      </c>
      <c r="D18" s="25" t="s">
        <v>37</v>
      </c>
      <c r="E18" s="25" t="s">
        <v>26</v>
      </c>
      <c r="F18" s="33" t="str">
        <f>_xlfn.XLOOKUP(B18,Catálogo!B17:B114,Catálogo!F17:F114)</f>
        <v>4.5</v>
      </c>
      <c r="G18" s="11">
        <v>45673</v>
      </c>
      <c r="H18" s="11">
        <v>45734</v>
      </c>
    </row>
    <row r="19" spans="1:8" ht="28">
      <c r="A19" s="25" t="s">
        <v>32</v>
      </c>
      <c r="B19" s="43" t="s">
        <v>38</v>
      </c>
      <c r="C19" s="25" t="s">
        <v>12</v>
      </c>
      <c r="D19" s="25" t="s">
        <v>39</v>
      </c>
      <c r="E19" s="25" t="s">
        <v>26</v>
      </c>
      <c r="F19" s="33" t="str">
        <f>_xlfn.XLOOKUP(B19,Catálogo!B18:B115,Catálogo!F18:F115)</f>
        <v>4.6</v>
      </c>
      <c r="G19" s="30">
        <v>45680</v>
      </c>
      <c r="H19" s="30">
        <v>45738</v>
      </c>
    </row>
    <row r="20" spans="1:8" ht="14">
      <c r="A20" s="25" t="s">
        <v>32</v>
      </c>
      <c r="B20" s="43" t="s">
        <v>151</v>
      </c>
      <c r="C20" s="25" t="s">
        <v>12</v>
      </c>
      <c r="D20" s="25" t="s">
        <v>40</v>
      </c>
      <c r="E20" s="25" t="s">
        <v>26</v>
      </c>
      <c r="F20" s="33" t="str">
        <f>_xlfn.XLOOKUP(B20,Catálogo!B19:B116,Catálogo!F19:F116)</f>
        <v>4.7</v>
      </c>
      <c r="G20" s="30">
        <v>45740</v>
      </c>
      <c r="H20" s="30">
        <v>45769</v>
      </c>
    </row>
    <row r="21" spans="1:8" ht="14">
      <c r="A21" s="36" t="s">
        <v>32</v>
      </c>
      <c r="B21" s="43" t="s">
        <v>41</v>
      </c>
      <c r="C21" s="36" t="s">
        <v>12</v>
      </c>
      <c r="D21" s="36" t="s">
        <v>26</v>
      </c>
      <c r="E21" s="36" t="s">
        <v>26</v>
      </c>
      <c r="F21" s="34" t="str">
        <f>_xlfn.XLOOKUP(B21,Catálogo!B20:B117,Catálogo!F20:F117)</f>
        <v>4.8</v>
      </c>
      <c r="G21" s="30">
        <v>45782</v>
      </c>
      <c r="H21" s="30">
        <v>45808</v>
      </c>
    </row>
    <row r="22" spans="1:8" ht="28">
      <c r="A22" s="25" t="s">
        <v>42</v>
      </c>
      <c r="B22" s="43" t="s">
        <v>43</v>
      </c>
      <c r="C22" s="25" t="s">
        <v>12</v>
      </c>
      <c r="D22" s="25" t="s">
        <v>44</v>
      </c>
      <c r="E22" s="25" t="s">
        <v>26</v>
      </c>
      <c r="F22" s="33" t="str">
        <f>_xlfn.XLOOKUP(B22,Catálogo!B21:B118,Catálogo!F21:F118)</f>
        <v>5.1</v>
      </c>
      <c r="G22" s="30">
        <v>45688</v>
      </c>
      <c r="H22" s="30">
        <v>45696</v>
      </c>
    </row>
    <row r="23" spans="1:8" ht="28">
      <c r="A23" s="25" t="s">
        <v>42</v>
      </c>
      <c r="B23" s="19" t="s">
        <v>45</v>
      </c>
      <c r="C23" s="25" t="s">
        <v>12</v>
      </c>
      <c r="D23" s="25" t="s">
        <v>46</v>
      </c>
      <c r="E23" s="25" t="s">
        <v>47</v>
      </c>
      <c r="F23" s="33" t="str">
        <f>_xlfn.XLOOKUP(B23,Catálogo!B22:B119,Catálogo!F22:F119)</f>
        <v>5.2</v>
      </c>
      <c r="G23" s="30">
        <v>45701</v>
      </c>
      <c r="H23" s="30">
        <v>45701</v>
      </c>
    </row>
    <row r="24" spans="1:8" ht="28">
      <c r="A24" s="25" t="s">
        <v>42</v>
      </c>
      <c r="B24" s="19" t="s">
        <v>48</v>
      </c>
      <c r="C24" s="25" t="s">
        <v>12</v>
      </c>
      <c r="D24" s="25" t="s">
        <v>46</v>
      </c>
      <c r="E24" s="25" t="s">
        <v>26</v>
      </c>
      <c r="F24" s="33" t="str">
        <f>_xlfn.XLOOKUP(B24,Catálogo!B23:B120,Catálogo!F23:F120)</f>
        <v>5.3</v>
      </c>
      <c r="G24" s="30">
        <v>45700</v>
      </c>
      <c r="H24" s="30">
        <v>45701</v>
      </c>
    </row>
    <row r="25" spans="1:8" ht="28">
      <c r="A25" s="25" t="s">
        <v>42</v>
      </c>
      <c r="B25" s="19" t="s">
        <v>49</v>
      </c>
      <c r="C25" s="25" t="s">
        <v>12</v>
      </c>
      <c r="D25" s="25" t="s">
        <v>46</v>
      </c>
      <c r="E25" s="25" t="s">
        <v>26</v>
      </c>
      <c r="F25" s="33" t="str">
        <f>_xlfn.XLOOKUP(B25,Catálogo!B24:B121,Catálogo!F24:F121)</f>
        <v>5.4</v>
      </c>
      <c r="G25" s="30">
        <v>45701</v>
      </c>
      <c r="H25" s="30">
        <v>45705</v>
      </c>
    </row>
    <row r="26" spans="1:8" ht="28">
      <c r="A26" s="25" t="s">
        <v>42</v>
      </c>
      <c r="B26" s="19" t="s">
        <v>50</v>
      </c>
      <c r="C26" s="25" t="s">
        <v>12</v>
      </c>
      <c r="D26" s="25" t="s">
        <v>28</v>
      </c>
      <c r="E26" s="25" t="s">
        <v>26</v>
      </c>
      <c r="F26" s="33" t="str">
        <f>_xlfn.XLOOKUP(B26,Catálogo!B25:B122,Catálogo!F25:F122)</f>
        <v>5.5</v>
      </c>
      <c r="G26" s="30">
        <v>45708</v>
      </c>
      <c r="H26" s="30">
        <v>45708</v>
      </c>
    </row>
    <row r="27" spans="1:8" ht="14">
      <c r="A27" s="25" t="s">
        <v>42</v>
      </c>
      <c r="B27" s="19" t="s">
        <v>51</v>
      </c>
      <c r="C27" s="25" t="s">
        <v>12</v>
      </c>
      <c r="D27" s="25" t="s">
        <v>28</v>
      </c>
      <c r="E27" s="25" t="s">
        <v>26</v>
      </c>
      <c r="F27" s="33" t="str">
        <f>_xlfn.XLOOKUP(B27,Catálogo!B26:B123,Catálogo!F26:F123)</f>
        <v>5.6</v>
      </c>
      <c r="G27" s="30">
        <v>45709</v>
      </c>
      <c r="H27" s="30">
        <v>45709</v>
      </c>
    </row>
    <row r="28" spans="1:8" ht="28">
      <c r="A28" s="25" t="s">
        <v>42</v>
      </c>
      <c r="B28" s="19" t="s">
        <v>52</v>
      </c>
      <c r="C28" s="25" t="s">
        <v>12</v>
      </c>
      <c r="D28" s="25" t="s">
        <v>28</v>
      </c>
      <c r="E28" s="25" t="s">
        <v>26</v>
      </c>
      <c r="F28" s="33" t="str">
        <f>_xlfn.XLOOKUP(B28,Catálogo!B27:B124,Catálogo!F27:F124)</f>
        <v>5.7</v>
      </c>
      <c r="G28" s="30">
        <v>45709</v>
      </c>
      <c r="H28" s="30">
        <v>45709</v>
      </c>
    </row>
    <row r="29" spans="1:8" ht="42">
      <c r="A29" s="25" t="s">
        <v>42</v>
      </c>
      <c r="B29" s="19" t="s">
        <v>53</v>
      </c>
      <c r="C29" s="25" t="s">
        <v>12</v>
      </c>
      <c r="D29" s="25" t="s">
        <v>28</v>
      </c>
      <c r="E29" s="25" t="s">
        <v>26</v>
      </c>
      <c r="F29" s="33" t="str">
        <f>_xlfn.XLOOKUP(B29,Catálogo!B28:B125,Catálogo!F28:F125)</f>
        <v>5.8</v>
      </c>
      <c r="G29" s="30">
        <v>45723</v>
      </c>
      <c r="H29" s="30">
        <v>45728</v>
      </c>
    </row>
    <row r="30" spans="1:8" ht="42">
      <c r="A30" s="25" t="s">
        <v>42</v>
      </c>
      <c r="B30" s="19" t="s">
        <v>54</v>
      </c>
      <c r="C30" s="25" t="s">
        <v>16</v>
      </c>
      <c r="D30" s="25" t="s">
        <v>55</v>
      </c>
      <c r="E30" s="25" t="s">
        <v>26</v>
      </c>
      <c r="F30" s="33" t="str">
        <f>_xlfn.XLOOKUP(B30,Catálogo!B29:B126,Catálogo!F29:F126)</f>
        <v>5.9</v>
      </c>
      <c r="G30" s="30">
        <v>45736</v>
      </c>
      <c r="H30" s="30">
        <v>45739</v>
      </c>
    </row>
    <row r="31" spans="1:8" ht="14">
      <c r="A31" s="25" t="s">
        <v>42</v>
      </c>
      <c r="B31" s="19" t="s">
        <v>56</v>
      </c>
      <c r="C31" s="25" t="s">
        <v>12</v>
      </c>
      <c r="D31" s="25" t="s">
        <v>28</v>
      </c>
      <c r="E31" s="25" t="s">
        <v>26</v>
      </c>
      <c r="F31" s="33" t="str">
        <f>_xlfn.XLOOKUP(B31,Catálogo!B30:B127,Catálogo!F30:F127)</f>
        <v>5.10</v>
      </c>
      <c r="G31" s="30">
        <v>45710</v>
      </c>
      <c r="H31" s="30">
        <v>45726</v>
      </c>
    </row>
    <row r="32" spans="1:8" ht="14">
      <c r="A32" s="25" t="s">
        <v>42</v>
      </c>
      <c r="B32" s="19" t="s">
        <v>57</v>
      </c>
      <c r="C32" s="25" t="s">
        <v>12</v>
      </c>
      <c r="D32" s="25" t="s">
        <v>28</v>
      </c>
      <c r="E32" s="25" t="s">
        <v>26</v>
      </c>
      <c r="F32" s="33" t="str">
        <f>_xlfn.XLOOKUP(B32,Catálogo!B31:B128,Catálogo!F31:F128)</f>
        <v>5.11</v>
      </c>
      <c r="G32" s="30">
        <v>45710</v>
      </c>
      <c r="H32" s="30">
        <v>45729</v>
      </c>
    </row>
    <row r="33" spans="1:8" ht="14">
      <c r="A33" s="25" t="s">
        <v>42</v>
      </c>
      <c r="B33" s="19" t="s">
        <v>58</v>
      </c>
      <c r="C33" s="25" t="s">
        <v>12</v>
      </c>
      <c r="D33" s="25" t="s">
        <v>28</v>
      </c>
      <c r="E33" s="25" t="s">
        <v>26</v>
      </c>
      <c r="F33" s="33" t="str">
        <f>_xlfn.XLOOKUP(B33,Catálogo!B32:B129,Catálogo!F32:F129)</f>
        <v>5.12</v>
      </c>
      <c r="G33" s="30">
        <v>45730</v>
      </c>
      <c r="H33" s="30">
        <v>45730</v>
      </c>
    </row>
    <row r="34" spans="1:8" ht="17.5" customHeight="1">
      <c r="A34" s="25" t="s">
        <v>42</v>
      </c>
      <c r="B34" s="19" t="s">
        <v>59</v>
      </c>
      <c r="C34" s="25" t="s">
        <v>12</v>
      </c>
      <c r="D34" s="25" t="s">
        <v>28</v>
      </c>
      <c r="E34" s="25" t="s">
        <v>26</v>
      </c>
      <c r="F34" s="33" t="str">
        <f>_xlfn.XLOOKUP(B34,Catálogo!B33:B130,Catálogo!F33:F130)</f>
        <v>5.13</v>
      </c>
      <c r="G34" s="30">
        <v>45731</v>
      </c>
      <c r="H34" s="30">
        <v>45732</v>
      </c>
    </row>
    <row r="35" spans="1:8" ht="28">
      <c r="A35" s="25" t="s">
        <v>42</v>
      </c>
      <c r="B35" s="19" t="s">
        <v>60</v>
      </c>
      <c r="C35" s="25" t="s">
        <v>9</v>
      </c>
      <c r="D35" s="25" t="s">
        <v>61</v>
      </c>
      <c r="E35" s="25" t="s">
        <v>26</v>
      </c>
      <c r="F35" s="33" t="str">
        <f>_xlfn.XLOOKUP(B35,Catálogo!B34:B131,Catálogo!F34:F131)</f>
        <v>5.14</v>
      </c>
      <c r="G35" s="30">
        <v>45740</v>
      </c>
      <c r="H35" s="30">
        <v>45751</v>
      </c>
    </row>
    <row r="36" spans="1:8" ht="14">
      <c r="A36" s="25" t="s">
        <v>62</v>
      </c>
      <c r="B36" s="19" t="s">
        <v>63</v>
      </c>
      <c r="C36" s="25" t="s">
        <v>12</v>
      </c>
      <c r="D36" s="25" t="s">
        <v>28</v>
      </c>
      <c r="E36" s="25" t="s">
        <v>18</v>
      </c>
      <c r="F36" s="33" t="str">
        <f>_xlfn.XLOOKUP(B36,Catálogo!B35:B132,Catálogo!F35:F132)</f>
        <v>6.1</v>
      </c>
      <c r="G36" s="30">
        <v>45688</v>
      </c>
      <c r="H36" s="11">
        <v>45738</v>
      </c>
    </row>
    <row r="37" spans="1:8" ht="14">
      <c r="A37" s="25" t="s">
        <v>62</v>
      </c>
      <c r="B37" s="19" t="s">
        <v>64</v>
      </c>
      <c r="C37" s="25" t="s">
        <v>12</v>
      </c>
      <c r="D37" s="25" t="s">
        <v>46</v>
      </c>
      <c r="E37" s="25" t="s">
        <v>18</v>
      </c>
      <c r="F37" s="33" t="str">
        <f>_xlfn.XLOOKUP(B37,Catálogo!B36:B133,Catálogo!F36:F133)</f>
        <v>6.2</v>
      </c>
      <c r="G37" s="30">
        <v>45696</v>
      </c>
      <c r="H37" s="30">
        <v>45696</v>
      </c>
    </row>
    <row r="38" spans="1:8" ht="14">
      <c r="A38" s="25" t="s">
        <v>62</v>
      </c>
      <c r="B38" s="19" t="s">
        <v>65</v>
      </c>
      <c r="C38" s="25" t="s">
        <v>12</v>
      </c>
      <c r="D38" s="25" t="s">
        <v>46</v>
      </c>
      <c r="E38" s="25" t="s">
        <v>18</v>
      </c>
      <c r="F38" s="33" t="str">
        <f>_xlfn.XLOOKUP(B38,Catálogo!B37:B134,Catálogo!F37:F134)</f>
        <v>6.3</v>
      </c>
      <c r="G38" s="30">
        <v>45698</v>
      </c>
      <c r="H38" s="11">
        <v>45747</v>
      </c>
    </row>
    <row r="39" spans="1:8" ht="14">
      <c r="A39" s="25" t="s">
        <v>62</v>
      </c>
      <c r="B39" s="19" t="s">
        <v>66</v>
      </c>
      <c r="C39" s="25" t="s">
        <v>12</v>
      </c>
      <c r="D39" s="25" t="s">
        <v>46</v>
      </c>
      <c r="E39" s="25" t="s">
        <v>18</v>
      </c>
      <c r="F39" s="33" t="str">
        <f>_xlfn.XLOOKUP(B39,Catálogo!B38:B135,Catálogo!F38:F135)</f>
        <v>6.4</v>
      </c>
      <c r="G39" s="30">
        <v>45698</v>
      </c>
      <c r="H39" s="30">
        <v>45699</v>
      </c>
    </row>
    <row r="40" spans="1:8" ht="14">
      <c r="A40" s="25" t="s">
        <v>62</v>
      </c>
      <c r="B40" s="19" t="s">
        <v>67</v>
      </c>
      <c r="C40" s="25" t="s">
        <v>12</v>
      </c>
      <c r="D40" s="25" t="s">
        <v>68</v>
      </c>
      <c r="E40" s="25" t="s">
        <v>18</v>
      </c>
      <c r="F40" s="33" t="str">
        <f>_xlfn.XLOOKUP(B40,Catálogo!B39:B136,Catálogo!F39:F136)</f>
        <v>6.5</v>
      </c>
      <c r="G40" s="30">
        <v>45696</v>
      </c>
      <c r="H40" s="30">
        <v>45696</v>
      </c>
    </row>
    <row r="41" spans="1:8" ht="14">
      <c r="A41" s="25" t="s">
        <v>62</v>
      </c>
      <c r="B41" s="19" t="s">
        <v>69</v>
      </c>
      <c r="C41" s="25" t="s">
        <v>12</v>
      </c>
      <c r="D41" s="25" t="s">
        <v>28</v>
      </c>
      <c r="E41" s="25" t="s">
        <v>18</v>
      </c>
      <c r="F41" s="33" t="str">
        <f>_xlfn.XLOOKUP(B41,Catálogo!B40:B137,Catálogo!F40:F137)</f>
        <v>6.6</v>
      </c>
      <c r="G41" s="30">
        <v>45700</v>
      </c>
      <c r="H41" s="30">
        <v>45738</v>
      </c>
    </row>
    <row r="42" spans="1:8" ht="14">
      <c r="A42" s="25" t="s">
        <v>62</v>
      </c>
      <c r="B42" s="19" t="s">
        <v>70</v>
      </c>
      <c r="C42" s="25" t="s">
        <v>12</v>
      </c>
      <c r="D42" s="25" t="s">
        <v>28</v>
      </c>
      <c r="E42" s="25" t="s">
        <v>18</v>
      </c>
      <c r="F42" s="33" t="str">
        <f>_xlfn.XLOOKUP(B42,Catálogo!B41:B138,Catálogo!F41:F138)</f>
        <v>6.7</v>
      </c>
      <c r="G42" s="30">
        <v>45700</v>
      </c>
      <c r="H42" s="30">
        <v>45738</v>
      </c>
    </row>
    <row r="43" spans="1:8" ht="14">
      <c r="A43" s="25" t="s">
        <v>62</v>
      </c>
      <c r="B43" s="19" t="s">
        <v>71</v>
      </c>
      <c r="C43" s="25" t="s">
        <v>12</v>
      </c>
      <c r="D43" s="25" t="s">
        <v>28</v>
      </c>
      <c r="E43" s="25" t="s">
        <v>18</v>
      </c>
      <c r="F43" s="33" t="str">
        <f>_xlfn.XLOOKUP(B43,Catálogo!B42:B139,Catálogo!F42:F139)</f>
        <v>6.8</v>
      </c>
      <c r="G43" s="30">
        <v>45700</v>
      </c>
      <c r="H43" s="30">
        <v>45738</v>
      </c>
    </row>
    <row r="44" spans="1:8" ht="14">
      <c r="A44" s="25" t="s">
        <v>62</v>
      </c>
      <c r="B44" s="19" t="s">
        <v>72</v>
      </c>
      <c r="C44" s="25" t="s">
        <v>12</v>
      </c>
      <c r="D44" s="25" t="s">
        <v>28</v>
      </c>
      <c r="E44" s="25" t="s">
        <v>18</v>
      </c>
      <c r="F44" s="33" t="str">
        <f>_xlfn.XLOOKUP(B44,Catálogo!B43:B140,Catálogo!F43:F140)</f>
        <v>6.9</v>
      </c>
      <c r="G44" s="30">
        <v>45700</v>
      </c>
      <c r="H44" s="30">
        <v>45738</v>
      </c>
    </row>
    <row r="45" spans="1:8" ht="20" customHeight="1">
      <c r="A45" s="25" t="s">
        <v>73</v>
      </c>
      <c r="B45" s="19" t="s">
        <v>74</v>
      </c>
      <c r="C45" s="25" t="s">
        <v>9</v>
      </c>
      <c r="D45" s="25" t="s">
        <v>10</v>
      </c>
      <c r="E45" s="25" t="s">
        <v>9</v>
      </c>
      <c r="F45" s="33" t="str">
        <f>_xlfn.XLOOKUP(B45,Catálogo!B44:B141,Catálogo!F44:F141)</f>
        <v>7.1</v>
      </c>
      <c r="G45" s="30">
        <v>45664</v>
      </c>
      <c r="H45" s="30">
        <v>45664</v>
      </c>
    </row>
    <row r="46" spans="1:8" ht="14">
      <c r="A46" s="25" t="s">
        <v>73</v>
      </c>
      <c r="B46" s="19" t="s">
        <v>75</v>
      </c>
      <c r="C46" s="25" t="s">
        <v>9</v>
      </c>
      <c r="D46" s="25" t="s">
        <v>10</v>
      </c>
      <c r="E46" s="25" t="s">
        <v>9</v>
      </c>
      <c r="F46" s="33" t="str">
        <f>_xlfn.XLOOKUP(B46,Catálogo!B45:B142,Catálogo!F45:F142)</f>
        <v>7.2</v>
      </c>
      <c r="G46" s="30">
        <v>45706</v>
      </c>
      <c r="H46" s="30">
        <v>45711</v>
      </c>
    </row>
    <row r="47" spans="1:8" ht="28">
      <c r="A47" s="25" t="s">
        <v>73</v>
      </c>
      <c r="B47" s="41" t="s">
        <v>147</v>
      </c>
      <c r="C47" s="25" t="s">
        <v>12</v>
      </c>
      <c r="D47" s="25" t="s">
        <v>10</v>
      </c>
      <c r="E47" s="25" t="s">
        <v>148</v>
      </c>
      <c r="F47" s="33" t="str">
        <f>_xlfn.XLOOKUP(B47,Catálogo!B46:B143,Catálogo!F46:F143)</f>
        <v>7.3</v>
      </c>
      <c r="G47" s="30">
        <v>45673</v>
      </c>
      <c r="H47" s="30">
        <v>45673</v>
      </c>
    </row>
    <row r="48" spans="1:8" ht="14">
      <c r="A48" s="25" t="s">
        <v>76</v>
      </c>
      <c r="B48" s="19" t="s">
        <v>77</v>
      </c>
      <c r="C48" s="25" t="s">
        <v>9</v>
      </c>
      <c r="D48" s="25" t="s">
        <v>10</v>
      </c>
      <c r="E48" s="25" t="s">
        <v>9</v>
      </c>
      <c r="F48" s="33" t="str">
        <f>_xlfn.XLOOKUP(B48,Catálogo!B47:B143,Catálogo!F47:F143)</f>
        <v>8.1</v>
      </c>
      <c r="G48" s="30">
        <v>45665</v>
      </c>
      <c r="H48" s="30">
        <v>45691</v>
      </c>
    </row>
    <row r="49" spans="1:9" ht="14">
      <c r="A49" s="25" t="s">
        <v>76</v>
      </c>
      <c r="B49" s="19" t="s">
        <v>78</v>
      </c>
      <c r="C49" s="25" t="s">
        <v>9</v>
      </c>
      <c r="D49" s="25" t="s">
        <v>10</v>
      </c>
      <c r="E49" s="25" t="s">
        <v>9</v>
      </c>
      <c r="F49" s="33" t="str">
        <f>_xlfn.XLOOKUP(B49,Catálogo!B48:B144,Catálogo!F48:F144)</f>
        <v>8.2</v>
      </c>
      <c r="G49" s="30">
        <v>45706</v>
      </c>
      <c r="H49" s="30">
        <v>45706</v>
      </c>
    </row>
    <row r="50" spans="1:9" ht="14">
      <c r="A50" s="25" t="s">
        <v>76</v>
      </c>
      <c r="B50" s="19" t="s">
        <v>79</v>
      </c>
      <c r="C50" s="25" t="s">
        <v>9</v>
      </c>
      <c r="D50" s="25" t="s">
        <v>10</v>
      </c>
      <c r="E50" s="25" t="s">
        <v>9</v>
      </c>
      <c r="F50" s="33" t="str">
        <f>_xlfn.XLOOKUP(B50,Catálogo!B49:B145,Catálogo!F49:F145)</f>
        <v>8.3</v>
      </c>
      <c r="G50" s="30">
        <v>45691</v>
      </c>
      <c r="H50" s="30">
        <v>45700</v>
      </c>
    </row>
    <row r="51" spans="1:9" ht="14">
      <c r="A51" s="25" t="s">
        <v>76</v>
      </c>
      <c r="B51" s="19" t="s">
        <v>80</v>
      </c>
      <c r="C51" s="25" t="s">
        <v>9</v>
      </c>
      <c r="D51" s="25" t="s">
        <v>61</v>
      </c>
      <c r="E51" s="25" t="s">
        <v>9</v>
      </c>
      <c r="F51" s="33" t="str">
        <f>_xlfn.XLOOKUP(B51,Catálogo!B50:B146,Catálogo!F50:F146)</f>
        <v>8.4</v>
      </c>
      <c r="G51" s="30">
        <v>45708</v>
      </c>
      <c r="H51" s="30">
        <v>45711</v>
      </c>
    </row>
    <row r="52" spans="1:9" ht="14">
      <c r="A52" s="25" t="s">
        <v>76</v>
      </c>
      <c r="B52" s="19" t="s">
        <v>81</v>
      </c>
      <c r="C52" s="25" t="s">
        <v>9</v>
      </c>
      <c r="D52" s="25" t="s">
        <v>61</v>
      </c>
      <c r="E52" s="25" t="s">
        <v>9</v>
      </c>
      <c r="F52" s="33" t="str">
        <f>_xlfn.XLOOKUP(B52,Catálogo!B51:B147,Catálogo!F51:F147)</f>
        <v>8.5</v>
      </c>
      <c r="G52" s="30">
        <v>45720</v>
      </c>
      <c r="H52" s="30">
        <v>45720</v>
      </c>
    </row>
    <row r="53" spans="1:9" ht="14">
      <c r="A53" s="25" t="s">
        <v>76</v>
      </c>
      <c r="B53" s="19" t="s">
        <v>82</v>
      </c>
      <c r="C53" s="25" t="s">
        <v>9</v>
      </c>
      <c r="D53" s="25" t="s">
        <v>61</v>
      </c>
      <c r="E53" s="25" t="s">
        <v>9</v>
      </c>
      <c r="F53" s="33" t="str">
        <f>_xlfn.XLOOKUP(B53,Catálogo!B52:B148,Catálogo!F52:F148)</f>
        <v>8.6</v>
      </c>
      <c r="G53" s="30">
        <v>45708</v>
      </c>
      <c r="H53" s="30">
        <v>45711</v>
      </c>
    </row>
    <row r="54" spans="1:9" ht="14">
      <c r="A54" s="25" t="s">
        <v>76</v>
      </c>
      <c r="B54" s="19" t="s">
        <v>83</v>
      </c>
      <c r="C54" s="25" t="s">
        <v>9</v>
      </c>
      <c r="D54" s="25" t="s">
        <v>61</v>
      </c>
      <c r="E54" s="25" t="s">
        <v>9</v>
      </c>
      <c r="F54" s="33" t="str">
        <f>_xlfn.XLOOKUP(B54,Catálogo!B53:B149,Catálogo!F53:F149)</f>
        <v>8.7</v>
      </c>
      <c r="G54" s="30">
        <v>45720</v>
      </c>
      <c r="H54" s="30">
        <v>45720</v>
      </c>
    </row>
    <row r="55" spans="1:9" ht="14">
      <c r="A55" s="25" t="s">
        <v>76</v>
      </c>
      <c r="B55" s="19" t="s">
        <v>84</v>
      </c>
      <c r="C55" s="25" t="s">
        <v>9</v>
      </c>
      <c r="D55" s="25" t="s">
        <v>10</v>
      </c>
      <c r="E55" s="25" t="s">
        <v>9</v>
      </c>
      <c r="F55" s="33" t="str">
        <f>_xlfn.XLOOKUP(B55,Catálogo!B54:B150,Catálogo!F54:F150)</f>
        <v>8.8</v>
      </c>
      <c r="G55" s="30">
        <v>45721</v>
      </c>
      <c r="H55" s="30">
        <v>45735</v>
      </c>
    </row>
    <row r="56" spans="1:9" ht="14">
      <c r="A56" s="25" t="s">
        <v>85</v>
      </c>
      <c r="B56" s="20" t="s">
        <v>86</v>
      </c>
      <c r="C56" s="25" t="s">
        <v>16</v>
      </c>
      <c r="D56" s="25" t="s">
        <v>10</v>
      </c>
      <c r="E56" s="25" t="s">
        <v>87</v>
      </c>
      <c r="F56" s="33" t="str">
        <f>_xlfn.XLOOKUP(B56,Catálogo!B55:B151,Catálogo!F55:F151)</f>
        <v>9.1</v>
      </c>
      <c r="G56" s="30">
        <v>45691</v>
      </c>
      <c r="H56" s="30">
        <v>45727</v>
      </c>
    </row>
    <row r="57" spans="1:9" ht="14">
      <c r="A57" s="25" t="s">
        <v>85</v>
      </c>
      <c r="B57" s="19" t="s">
        <v>88</v>
      </c>
      <c r="C57" s="25" t="s">
        <v>16</v>
      </c>
      <c r="D57" s="25" t="s">
        <v>10</v>
      </c>
      <c r="E57" s="25" t="s">
        <v>87</v>
      </c>
      <c r="F57" s="33" t="str">
        <f>_xlfn.XLOOKUP(B57,Catálogo!B56:B152,Catálogo!F56:F152)</f>
        <v>9.2</v>
      </c>
      <c r="G57" s="30">
        <v>45721</v>
      </c>
      <c r="H57" s="30">
        <v>45785</v>
      </c>
    </row>
    <row r="58" spans="1:9" ht="42">
      <c r="A58" s="25" t="s">
        <v>89</v>
      </c>
      <c r="B58" s="19" t="s">
        <v>90</v>
      </c>
      <c r="C58" s="25" t="s">
        <v>9</v>
      </c>
      <c r="D58" s="25" t="s">
        <v>10</v>
      </c>
      <c r="E58" s="25" t="s">
        <v>9</v>
      </c>
      <c r="F58" s="33" t="str">
        <f>_xlfn.XLOOKUP(B58,Catálogo!B57:B153,Catálogo!F57:F153)</f>
        <v>10.1</v>
      </c>
      <c r="G58" s="30">
        <v>45645</v>
      </c>
      <c r="H58" s="30">
        <v>45645</v>
      </c>
    </row>
    <row r="59" spans="1:9" ht="42">
      <c r="A59" s="25" t="s">
        <v>89</v>
      </c>
      <c r="B59" s="19" t="s">
        <v>91</v>
      </c>
      <c r="C59" s="25" t="s">
        <v>9</v>
      </c>
      <c r="D59" s="25" t="s">
        <v>23</v>
      </c>
      <c r="E59" s="25" t="s">
        <v>9</v>
      </c>
      <c r="F59" s="33" t="str">
        <f>_xlfn.XLOOKUP(B59,Catálogo!B58:B154,Catálogo!F58:F154)</f>
        <v>10.2</v>
      </c>
      <c r="G59" s="30">
        <v>45728</v>
      </c>
      <c r="H59" s="30">
        <v>45728</v>
      </c>
    </row>
    <row r="60" spans="1:9" ht="42">
      <c r="A60" s="25" t="s">
        <v>89</v>
      </c>
      <c r="B60" s="19" t="s">
        <v>92</v>
      </c>
      <c r="C60" s="25" t="s">
        <v>12</v>
      </c>
      <c r="D60" s="25" t="s">
        <v>93</v>
      </c>
      <c r="E60" s="25" t="s">
        <v>26</v>
      </c>
      <c r="F60" s="33" t="str">
        <f>_xlfn.XLOOKUP(B60,Catálogo!B59:B155,Catálogo!F59:F155)</f>
        <v>10.3</v>
      </c>
      <c r="G60" s="30">
        <v>45659</v>
      </c>
      <c r="H60" s="30">
        <v>45671</v>
      </c>
      <c r="I60" s="17"/>
    </row>
    <row r="61" spans="1:9" ht="42">
      <c r="A61" s="25" t="s">
        <v>89</v>
      </c>
      <c r="B61" s="19" t="s">
        <v>94</v>
      </c>
      <c r="C61" s="25" t="s">
        <v>9</v>
      </c>
      <c r="D61" s="25" t="s">
        <v>10</v>
      </c>
      <c r="E61" s="25" t="s">
        <v>9</v>
      </c>
      <c r="F61" s="33" t="str">
        <f>_xlfn.XLOOKUP(B61,Catálogo!B60:B156,Catálogo!F60:F156)</f>
        <v>10.4</v>
      </c>
      <c r="G61" s="30">
        <v>45671</v>
      </c>
      <c r="H61" s="30">
        <v>45671</v>
      </c>
    </row>
    <row r="62" spans="1:9" ht="28">
      <c r="A62" s="25" t="s">
        <v>89</v>
      </c>
      <c r="B62" s="43" t="s">
        <v>95</v>
      </c>
      <c r="C62" s="25" t="s">
        <v>12</v>
      </c>
      <c r="D62" s="25" t="s">
        <v>26</v>
      </c>
      <c r="E62" s="25" t="s">
        <v>26</v>
      </c>
      <c r="F62" s="33" t="str">
        <f>_xlfn.XLOOKUP(B62,Catálogo!B61:B157,Catálogo!F61:F157)</f>
        <v>10.5</v>
      </c>
      <c r="G62" s="30">
        <v>45672</v>
      </c>
      <c r="H62" s="30">
        <v>45681</v>
      </c>
    </row>
    <row r="63" spans="1:9" ht="14">
      <c r="A63" s="25" t="s">
        <v>89</v>
      </c>
      <c r="B63" s="19" t="s">
        <v>96</v>
      </c>
      <c r="C63" s="25" t="s">
        <v>9</v>
      </c>
      <c r="D63" s="25" t="s">
        <v>10</v>
      </c>
      <c r="E63" s="25" t="s">
        <v>9</v>
      </c>
      <c r="F63" s="33" t="str">
        <f>_xlfn.XLOOKUP(B63,Catálogo!B62:B158,Catálogo!F62:F158)</f>
        <v>10.6</v>
      </c>
      <c r="G63" s="30">
        <v>45681</v>
      </c>
      <c r="H63" s="30">
        <v>45688</v>
      </c>
    </row>
    <row r="64" spans="1:9" ht="28">
      <c r="A64" s="25" t="s">
        <v>89</v>
      </c>
      <c r="B64" s="19" t="s">
        <v>97</v>
      </c>
      <c r="C64" s="25" t="s">
        <v>9</v>
      </c>
      <c r="D64" s="25" t="s">
        <v>61</v>
      </c>
      <c r="E64" s="25" t="s">
        <v>9</v>
      </c>
      <c r="F64" s="34" t="str">
        <f>_xlfn.XLOOKUP(B64,Catálogo!B63:B159,Catálogo!F63:F159)</f>
        <v>10.7</v>
      </c>
      <c r="G64" s="30">
        <v>45675</v>
      </c>
      <c r="H64" s="30">
        <v>45688</v>
      </c>
    </row>
    <row r="65" spans="1:8" ht="42">
      <c r="A65" s="25" t="s">
        <v>89</v>
      </c>
      <c r="B65" s="19" t="s">
        <v>98</v>
      </c>
      <c r="C65" s="25" t="s">
        <v>9</v>
      </c>
      <c r="D65" s="25" t="s">
        <v>23</v>
      </c>
      <c r="E65" s="25" t="s">
        <v>9</v>
      </c>
      <c r="F65" s="34" t="str">
        <f>_xlfn.XLOOKUP(B65,Catálogo!B64:B160,Catálogo!F64:F160)</f>
        <v>10.8</v>
      </c>
      <c r="G65" s="30">
        <v>45675</v>
      </c>
      <c r="H65" s="30">
        <v>45714</v>
      </c>
    </row>
    <row r="66" spans="1:8" ht="14">
      <c r="A66" s="25" t="s">
        <v>89</v>
      </c>
      <c r="B66" s="19" t="s">
        <v>99</v>
      </c>
      <c r="C66" s="25" t="s">
        <v>9</v>
      </c>
      <c r="D66" s="25" t="s">
        <v>10</v>
      </c>
      <c r="E66" s="25" t="s">
        <v>9</v>
      </c>
      <c r="F66" s="33" t="str">
        <f>_xlfn.XLOOKUP(B66,Catálogo!B65:B161,Catálogo!F65:F161)</f>
        <v>10.9</v>
      </c>
      <c r="G66" s="30">
        <v>45706</v>
      </c>
      <c r="H66" s="30">
        <v>45727</v>
      </c>
    </row>
    <row r="67" spans="1:8" ht="28">
      <c r="A67" s="25" t="s">
        <v>89</v>
      </c>
      <c r="B67" s="19" t="s">
        <v>100</v>
      </c>
      <c r="C67" s="25" t="s">
        <v>9</v>
      </c>
      <c r="D67" s="25" t="s">
        <v>61</v>
      </c>
      <c r="E67" s="25" t="s">
        <v>9</v>
      </c>
      <c r="F67" s="33" t="str">
        <f>_xlfn.XLOOKUP(B67,Catálogo!B66:B162,Catálogo!F66:F162)</f>
        <v>10.10</v>
      </c>
      <c r="G67" s="30">
        <v>45720</v>
      </c>
      <c r="H67" s="30">
        <v>45725</v>
      </c>
    </row>
    <row r="68" spans="1:8" ht="28">
      <c r="A68" s="25" t="s">
        <v>89</v>
      </c>
      <c r="B68" s="19" t="s">
        <v>101</v>
      </c>
      <c r="C68" s="25" t="s">
        <v>9</v>
      </c>
      <c r="D68" s="25" t="s">
        <v>23</v>
      </c>
      <c r="E68" s="25" t="s">
        <v>9</v>
      </c>
      <c r="F68" s="33" t="str">
        <f>_xlfn.XLOOKUP(B68,Catálogo!B67:B163,Catálogo!F67:F163)</f>
        <v>10.11</v>
      </c>
      <c r="G68" s="30">
        <v>45712</v>
      </c>
      <c r="H68" s="30">
        <v>45730</v>
      </c>
    </row>
    <row r="69" spans="1:8" ht="28">
      <c r="A69" s="25" t="s">
        <v>89</v>
      </c>
      <c r="B69" s="19" t="s">
        <v>102</v>
      </c>
      <c r="C69" s="25" t="s">
        <v>9</v>
      </c>
      <c r="D69" s="25" t="s">
        <v>23</v>
      </c>
      <c r="E69" s="25" t="s">
        <v>9</v>
      </c>
      <c r="F69" s="33" t="str">
        <f>_xlfn.XLOOKUP(B69,Catálogo!B68:B164,Catálogo!F68:F164)</f>
        <v>10.12</v>
      </c>
      <c r="G69" s="30">
        <v>45733</v>
      </c>
      <c r="H69" s="30">
        <v>45737</v>
      </c>
    </row>
    <row r="70" spans="1:8" ht="28">
      <c r="A70" s="25" t="s">
        <v>103</v>
      </c>
      <c r="B70" s="19" t="s">
        <v>104</v>
      </c>
      <c r="C70" s="25" t="s">
        <v>9</v>
      </c>
      <c r="D70" s="25" t="s">
        <v>10</v>
      </c>
      <c r="E70" s="25" t="s">
        <v>9</v>
      </c>
      <c r="F70" s="33" t="str">
        <f>_xlfn.XLOOKUP(B70,Catálogo!B69:B165,Catálogo!F69:F165)</f>
        <v>11.1</v>
      </c>
      <c r="G70" s="31">
        <v>45664</v>
      </c>
      <c r="H70" s="31">
        <v>45664</v>
      </c>
    </row>
    <row r="71" spans="1:8" ht="42">
      <c r="A71" s="25" t="s">
        <v>103</v>
      </c>
      <c r="B71" s="19" t="s">
        <v>105</v>
      </c>
      <c r="C71" s="25" t="s">
        <v>9</v>
      </c>
      <c r="D71" s="25" t="s">
        <v>10</v>
      </c>
      <c r="E71" s="25" t="s">
        <v>9</v>
      </c>
      <c r="F71" s="33" t="str">
        <f>_xlfn.XLOOKUP(B71,Catálogo!B70:B166,Catálogo!F70:F166)</f>
        <v>11.2</v>
      </c>
      <c r="G71" s="30">
        <v>45664</v>
      </c>
      <c r="H71" s="30">
        <v>45664</v>
      </c>
    </row>
    <row r="72" spans="1:8" ht="14">
      <c r="A72" s="25" t="s">
        <v>106</v>
      </c>
      <c r="B72" s="19" t="s">
        <v>107</v>
      </c>
      <c r="C72" s="25" t="s">
        <v>16</v>
      </c>
      <c r="D72" s="25" t="s">
        <v>108</v>
      </c>
      <c r="E72" s="25" t="s">
        <v>26</v>
      </c>
      <c r="F72" s="33" t="str">
        <f>_xlfn.XLOOKUP(B72,Catálogo!B71:B167,Catálogo!F71:F167)</f>
        <v>12.1</v>
      </c>
      <c r="G72" s="30">
        <v>45712</v>
      </c>
      <c r="H72" s="30">
        <v>45737</v>
      </c>
    </row>
    <row r="73" spans="1:8" ht="14">
      <c r="A73" s="26" t="s">
        <v>106</v>
      </c>
      <c r="B73" s="21" t="s">
        <v>106</v>
      </c>
      <c r="C73" s="26" t="s">
        <v>9</v>
      </c>
      <c r="D73" s="26" t="s">
        <v>61</v>
      </c>
      <c r="E73" s="26" t="s">
        <v>9</v>
      </c>
      <c r="F73" s="26" t="str">
        <f>_xlfn.XLOOKUP(B73,Catálogo!B72:B168,Catálogo!F72:F168)</f>
        <v>12.2</v>
      </c>
      <c r="G73" s="32">
        <v>45739</v>
      </c>
      <c r="H73" s="32">
        <v>45739</v>
      </c>
    </row>
    <row r="74" spans="1:8" ht="28">
      <c r="A74" s="25" t="s">
        <v>109</v>
      </c>
      <c r="B74" s="19" t="s">
        <v>110</v>
      </c>
      <c r="C74" s="25" t="s">
        <v>9</v>
      </c>
      <c r="D74" s="25" t="s">
        <v>61</v>
      </c>
      <c r="E74" s="25" t="s">
        <v>47</v>
      </c>
      <c r="F74" s="33" t="str">
        <f>_xlfn.XLOOKUP(B74,Catálogo!B73:B169,Catálogo!F73:F169)</f>
        <v>13.1</v>
      </c>
      <c r="G74" s="30">
        <v>45710</v>
      </c>
      <c r="H74" s="30">
        <v>45717</v>
      </c>
    </row>
    <row r="75" spans="1:8" ht="28">
      <c r="A75" s="25" t="s">
        <v>109</v>
      </c>
      <c r="B75" s="19" t="s">
        <v>111</v>
      </c>
      <c r="C75" s="25" t="s">
        <v>12</v>
      </c>
      <c r="D75" s="25" t="s">
        <v>28</v>
      </c>
      <c r="E75" s="25" t="s">
        <v>47</v>
      </c>
      <c r="F75" s="33" t="str">
        <f>_xlfn.XLOOKUP(B75,Catálogo!B74:B170,Catálogo!F74:F170)</f>
        <v>13.2</v>
      </c>
      <c r="G75" s="30">
        <v>45718</v>
      </c>
      <c r="H75" s="30">
        <v>45724</v>
      </c>
    </row>
    <row r="76" spans="1:8" ht="14">
      <c r="A76" s="25" t="s">
        <v>109</v>
      </c>
      <c r="B76" s="19" t="s">
        <v>112</v>
      </c>
      <c r="C76" s="25" t="s">
        <v>9</v>
      </c>
      <c r="D76" s="25" t="s">
        <v>61</v>
      </c>
      <c r="E76" s="25" t="s">
        <v>9</v>
      </c>
      <c r="F76" s="33" t="str">
        <f>_xlfn.XLOOKUP(B76,Catálogo!B75:B171,Catálogo!F75:F171)</f>
        <v>13.3</v>
      </c>
      <c r="G76" s="30">
        <v>45718</v>
      </c>
      <c r="H76" s="30">
        <v>45731</v>
      </c>
    </row>
    <row r="77" spans="1:8" ht="14">
      <c r="A77" s="25" t="s">
        <v>109</v>
      </c>
      <c r="B77" s="19" t="s">
        <v>113</v>
      </c>
      <c r="C77" s="25" t="s">
        <v>9</v>
      </c>
      <c r="D77" s="25" t="s">
        <v>23</v>
      </c>
      <c r="E77" s="25" t="s">
        <v>9</v>
      </c>
      <c r="F77" s="33" t="str">
        <f>_xlfn.XLOOKUP(B77,Catálogo!B76:B172,Catálogo!F76:F172)</f>
        <v>13.4</v>
      </c>
      <c r="G77" s="30">
        <v>45739</v>
      </c>
      <c r="H77" s="30">
        <v>45740</v>
      </c>
    </row>
    <row r="78" spans="1:8" ht="28">
      <c r="A78" s="25" t="s">
        <v>109</v>
      </c>
      <c r="B78" s="19" t="s">
        <v>114</v>
      </c>
      <c r="C78" s="25" t="s">
        <v>9</v>
      </c>
      <c r="D78" s="25" t="s">
        <v>10</v>
      </c>
      <c r="E78" s="25" t="s">
        <v>9</v>
      </c>
      <c r="F78" s="33" t="str">
        <f>_xlfn.XLOOKUP(B78,Catálogo!B77:B173,Catálogo!F77:F173)</f>
        <v>13.5</v>
      </c>
      <c r="G78" s="30">
        <v>45741</v>
      </c>
      <c r="H78" s="30">
        <v>45747</v>
      </c>
    </row>
    <row r="79" spans="1:8" ht="28">
      <c r="A79" s="25" t="s">
        <v>109</v>
      </c>
      <c r="B79" s="19" t="s">
        <v>115</v>
      </c>
      <c r="C79" s="25" t="s">
        <v>9</v>
      </c>
      <c r="D79" s="25" t="s">
        <v>10</v>
      </c>
      <c r="E79" s="25" t="s">
        <v>47</v>
      </c>
      <c r="F79" s="33" t="str">
        <f>_xlfn.XLOOKUP(B79,Catálogo!B78:B174,Catálogo!F78:F174)</f>
        <v>13.6</v>
      </c>
      <c r="G79" s="30">
        <v>45741</v>
      </c>
      <c r="H79" s="30">
        <v>45755</v>
      </c>
    </row>
    <row r="80" spans="1:8" ht="28">
      <c r="A80" s="25" t="s">
        <v>116</v>
      </c>
      <c r="B80" s="19" t="s">
        <v>117</v>
      </c>
      <c r="C80" s="25" t="s">
        <v>9</v>
      </c>
      <c r="D80" s="25" t="s">
        <v>61</v>
      </c>
      <c r="E80" s="25" t="s">
        <v>9</v>
      </c>
      <c r="F80" s="33" t="str">
        <f>_xlfn.XLOOKUP(B80,Catálogo!B79:B175,Catálogo!F79:F175)</f>
        <v>14.1</v>
      </c>
      <c r="G80" s="30">
        <v>45676</v>
      </c>
      <c r="H80" s="30">
        <v>45685</v>
      </c>
    </row>
    <row r="81" spans="1:8" ht="42">
      <c r="A81" s="25" t="s">
        <v>116</v>
      </c>
      <c r="B81" s="19" t="s">
        <v>118</v>
      </c>
      <c r="C81" s="25" t="s">
        <v>16</v>
      </c>
      <c r="D81" s="25" t="s">
        <v>119</v>
      </c>
      <c r="E81" s="25" t="s">
        <v>47</v>
      </c>
      <c r="F81" s="33" t="str">
        <f>_xlfn.XLOOKUP(B81,Catálogo!B80:B176,Catálogo!F80:F176)</f>
        <v>14.2</v>
      </c>
      <c r="G81" s="30">
        <v>45686</v>
      </c>
      <c r="H81" s="30">
        <v>45688</v>
      </c>
    </row>
    <row r="82" spans="1:8" ht="28">
      <c r="A82" s="25" t="s">
        <v>116</v>
      </c>
      <c r="B82" s="19" t="s">
        <v>120</v>
      </c>
      <c r="C82" s="25" t="s">
        <v>16</v>
      </c>
      <c r="D82" s="25" t="s">
        <v>121</v>
      </c>
      <c r="E82" s="25" t="s">
        <v>9</v>
      </c>
      <c r="F82" s="33" t="str">
        <f>_xlfn.XLOOKUP(B82,Catálogo!B81:B177,Catálogo!F81:F177)</f>
        <v>14.3</v>
      </c>
      <c r="G82" s="30">
        <v>45692</v>
      </c>
      <c r="H82" s="30">
        <v>45694</v>
      </c>
    </row>
    <row r="83" spans="1:8" ht="28">
      <c r="A83" s="25" t="s">
        <v>116</v>
      </c>
      <c r="B83" s="19" t="s">
        <v>122</v>
      </c>
      <c r="C83" s="25" t="s">
        <v>9</v>
      </c>
      <c r="D83" s="25" t="s">
        <v>23</v>
      </c>
      <c r="E83" s="25" t="s">
        <v>9</v>
      </c>
      <c r="F83" s="33" t="str">
        <f>_xlfn.XLOOKUP(B83,Catálogo!B82:B178,Catálogo!F82:F178)</f>
        <v>14.4</v>
      </c>
      <c r="G83" s="30">
        <v>45675</v>
      </c>
      <c r="H83" s="30">
        <v>45688</v>
      </c>
    </row>
    <row r="84" spans="1:8" ht="42">
      <c r="A84" s="25" t="s">
        <v>116</v>
      </c>
      <c r="B84" s="19" t="s">
        <v>123</v>
      </c>
      <c r="C84" s="25" t="s">
        <v>16</v>
      </c>
      <c r="D84" s="25" t="s">
        <v>119</v>
      </c>
      <c r="E84" s="25" t="s">
        <v>47</v>
      </c>
      <c r="F84" s="33" t="str">
        <f>_xlfn.XLOOKUP(B84,Catálogo!B83:B179,Catálogo!F83:F179)</f>
        <v>14.5</v>
      </c>
      <c r="G84" s="30">
        <v>45689</v>
      </c>
      <c r="H84" s="30">
        <v>45692</v>
      </c>
    </row>
    <row r="85" spans="1:8" ht="28">
      <c r="A85" s="25" t="s">
        <v>116</v>
      </c>
      <c r="B85" s="19" t="s">
        <v>124</v>
      </c>
      <c r="C85" s="25" t="s">
        <v>9</v>
      </c>
      <c r="D85" s="25" t="s">
        <v>10</v>
      </c>
      <c r="E85" s="25" t="s">
        <v>9</v>
      </c>
      <c r="F85" s="33" t="str">
        <f>_xlfn.XLOOKUP(B85,Catálogo!B84:B180,Catálogo!F84:F180)</f>
        <v>14.6</v>
      </c>
      <c r="G85" s="30">
        <v>45695</v>
      </c>
      <c r="H85" s="30">
        <v>45699</v>
      </c>
    </row>
    <row r="86" spans="1:8" ht="14">
      <c r="A86" s="25" t="s">
        <v>125</v>
      </c>
      <c r="B86" s="19" t="s">
        <v>126</v>
      </c>
      <c r="C86" s="25" t="s">
        <v>12</v>
      </c>
      <c r="D86" s="25" t="s">
        <v>47</v>
      </c>
      <c r="E86" s="25" t="s">
        <v>47</v>
      </c>
      <c r="F86" s="33" t="str">
        <f>_xlfn.XLOOKUP(B86,Catálogo!B85:B181,Catálogo!F85:F181)</f>
        <v>15.1</v>
      </c>
      <c r="G86" s="30">
        <v>45685</v>
      </c>
      <c r="H86" s="30">
        <v>45688</v>
      </c>
    </row>
    <row r="87" spans="1:8" ht="14">
      <c r="A87" s="25" t="s">
        <v>125</v>
      </c>
      <c r="B87" s="19" t="s">
        <v>127</v>
      </c>
      <c r="C87" s="25" t="s">
        <v>9</v>
      </c>
      <c r="D87" s="25" t="s">
        <v>10</v>
      </c>
      <c r="E87" s="25" t="s">
        <v>9</v>
      </c>
      <c r="F87" s="33" t="str">
        <f>_xlfn.XLOOKUP(B87,Catálogo!B86:B182,Catálogo!F86:F182)</f>
        <v>15.2</v>
      </c>
      <c r="G87" s="30">
        <v>45698</v>
      </c>
      <c r="H87" s="30">
        <v>45701</v>
      </c>
    </row>
    <row r="88" spans="1:8" ht="14">
      <c r="A88" s="25" t="s">
        <v>125</v>
      </c>
      <c r="B88" s="19" t="s">
        <v>128</v>
      </c>
      <c r="C88" s="25" t="s">
        <v>16</v>
      </c>
      <c r="D88" s="25" t="s">
        <v>129</v>
      </c>
      <c r="E88" s="25" t="s">
        <v>47</v>
      </c>
      <c r="F88" s="33" t="str">
        <f>_xlfn.XLOOKUP(B88,Catálogo!B87:B183,Catálogo!F87:F183)</f>
        <v>15.3</v>
      </c>
      <c r="G88" s="30">
        <v>45706</v>
      </c>
      <c r="H88" s="30">
        <v>45710</v>
      </c>
    </row>
    <row r="89" spans="1:8" ht="14">
      <c r="A89" s="25" t="s">
        <v>125</v>
      </c>
      <c r="B89" s="19" t="s">
        <v>130</v>
      </c>
      <c r="C89" s="25" t="s">
        <v>12</v>
      </c>
      <c r="D89" s="25" t="s">
        <v>28</v>
      </c>
      <c r="E89" s="25" t="s">
        <v>26</v>
      </c>
      <c r="F89" s="33" t="str">
        <f>_xlfn.XLOOKUP(B89,Catálogo!B88:B184,Catálogo!F88:F184)</f>
        <v>15.4</v>
      </c>
      <c r="G89" s="30">
        <v>45712</v>
      </c>
      <c r="H89" s="30">
        <v>45716</v>
      </c>
    </row>
    <row r="90" spans="1:8" ht="14">
      <c r="A90" s="25" t="s">
        <v>125</v>
      </c>
      <c r="B90" s="19" t="s">
        <v>131</v>
      </c>
      <c r="C90" s="25" t="s">
        <v>12</v>
      </c>
      <c r="D90" s="25" t="s">
        <v>28</v>
      </c>
      <c r="E90" s="25" t="s">
        <v>9</v>
      </c>
      <c r="F90" s="33" t="str">
        <f>_xlfn.XLOOKUP(B90,Catálogo!B89:B185,Catálogo!F89:F185)</f>
        <v>15.5</v>
      </c>
      <c r="G90" s="30">
        <v>45739</v>
      </c>
      <c r="H90" s="30">
        <v>45740</v>
      </c>
    </row>
    <row r="91" spans="1:8" ht="28">
      <c r="A91" s="25" t="s">
        <v>125</v>
      </c>
      <c r="B91" s="19" t="s">
        <v>132</v>
      </c>
      <c r="C91" s="25" t="s">
        <v>12</v>
      </c>
      <c r="D91" s="25" t="s">
        <v>28</v>
      </c>
      <c r="E91" s="25" t="s">
        <v>26</v>
      </c>
      <c r="F91" s="33" t="str">
        <f>_xlfn.XLOOKUP(B91,Catálogo!B90:B186,Catálogo!F90:F186)</f>
        <v>15.6</v>
      </c>
      <c r="G91" s="30">
        <v>45713</v>
      </c>
      <c r="H91" s="30">
        <v>45736</v>
      </c>
    </row>
    <row r="92" spans="1:8" ht="28">
      <c r="A92" s="25" t="s">
        <v>125</v>
      </c>
      <c r="B92" s="19" t="s">
        <v>133</v>
      </c>
      <c r="C92" s="25" t="s">
        <v>12</v>
      </c>
      <c r="D92" s="25" t="s">
        <v>28</v>
      </c>
      <c r="E92" s="25" t="s">
        <v>26</v>
      </c>
      <c r="F92" s="33" t="str">
        <f>_xlfn.XLOOKUP(B92,Catálogo!B91:B187,Catálogo!F91:F187)</f>
        <v>15.7</v>
      </c>
      <c r="G92" s="30">
        <v>45713</v>
      </c>
      <c r="H92" s="30">
        <v>45737</v>
      </c>
    </row>
    <row r="93" spans="1:8" ht="28">
      <c r="A93" s="25" t="s">
        <v>134</v>
      </c>
      <c r="B93" s="19" t="s">
        <v>135</v>
      </c>
      <c r="C93" s="25" t="s">
        <v>12</v>
      </c>
      <c r="D93" s="25" t="s">
        <v>26</v>
      </c>
      <c r="E93" s="25" t="s">
        <v>47</v>
      </c>
      <c r="F93" s="33" t="str">
        <f>_xlfn.XLOOKUP(B93,Catálogo!B92:B188,Catálogo!F92:F188)</f>
        <v>16.1</v>
      </c>
      <c r="G93" s="30">
        <v>45698</v>
      </c>
      <c r="H93" s="30">
        <v>45703</v>
      </c>
    </row>
    <row r="94" spans="1:8" ht="42">
      <c r="A94" s="25" t="s">
        <v>134</v>
      </c>
      <c r="B94" s="19" t="s">
        <v>136</v>
      </c>
      <c r="C94" s="25" t="s">
        <v>9</v>
      </c>
      <c r="D94" s="25" t="s">
        <v>23</v>
      </c>
      <c r="E94" s="25" t="s">
        <v>9</v>
      </c>
      <c r="F94" s="33" t="str">
        <f>_xlfn.XLOOKUP(B94,Catálogo!B93:B189,Catálogo!F93:F189)</f>
        <v>16.2</v>
      </c>
      <c r="G94" s="30">
        <v>45677</v>
      </c>
      <c r="H94" s="30">
        <v>45685</v>
      </c>
    </row>
    <row r="95" spans="1:8" ht="28">
      <c r="A95" s="25" t="s">
        <v>134</v>
      </c>
      <c r="B95" s="19" t="s">
        <v>137</v>
      </c>
      <c r="C95" s="25" t="s">
        <v>9</v>
      </c>
      <c r="D95" s="25" t="s">
        <v>61</v>
      </c>
      <c r="E95" s="25" t="s">
        <v>9</v>
      </c>
      <c r="F95" s="33" t="str">
        <f>_xlfn.XLOOKUP(B95,Catálogo!B94:B190,Catálogo!F94:F190)</f>
        <v>16.3</v>
      </c>
      <c r="G95" s="30">
        <v>45685</v>
      </c>
      <c r="H95" s="30">
        <v>45688</v>
      </c>
    </row>
    <row r="96" spans="1:8" ht="28">
      <c r="A96" s="25" t="s">
        <v>134</v>
      </c>
      <c r="B96" s="19" t="s">
        <v>138</v>
      </c>
      <c r="C96" s="25" t="s">
        <v>9</v>
      </c>
      <c r="D96" s="25" t="s">
        <v>10</v>
      </c>
      <c r="E96" s="25" t="s">
        <v>9</v>
      </c>
      <c r="F96" s="33" t="str">
        <f>_xlfn.XLOOKUP(B96,Catálogo!B95:B191,Catálogo!F95:F191)</f>
        <v>16.4</v>
      </c>
      <c r="G96" s="30">
        <v>45703</v>
      </c>
      <c r="H96" s="30">
        <v>45703</v>
      </c>
    </row>
    <row r="97" spans="1:8" ht="28">
      <c r="A97" s="25" t="s">
        <v>134</v>
      </c>
      <c r="B97" s="19" t="s">
        <v>139</v>
      </c>
      <c r="C97" s="25" t="s">
        <v>12</v>
      </c>
      <c r="D97" s="25" t="s">
        <v>46</v>
      </c>
      <c r="E97" s="25" t="s">
        <v>47</v>
      </c>
      <c r="F97" s="33" t="str">
        <f>_xlfn.XLOOKUP(B97,Catálogo!B96:B192,Catálogo!F96:F192)</f>
        <v>16.5</v>
      </c>
      <c r="G97" s="30">
        <v>45705</v>
      </c>
      <c r="H97" s="30">
        <v>45707</v>
      </c>
    </row>
    <row r="98" spans="1:8" ht="42">
      <c r="A98" s="25" t="s">
        <v>134</v>
      </c>
      <c r="B98" s="19" t="s">
        <v>140</v>
      </c>
      <c r="C98" s="25" t="s">
        <v>9</v>
      </c>
      <c r="D98" s="25" t="s">
        <v>23</v>
      </c>
      <c r="E98" s="25" t="s">
        <v>9</v>
      </c>
      <c r="F98" s="35" t="str">
        <f>_xlfn.XLOOKUP(B98,Catálogo!B97:B193,Catálogo!F97:F193)</f>
        <v>16.6</v>
      </c>
      <c r="G98" s="30">
        <v>45741</v>
      </c>
      <c r="H98" s="30">
        <v>45741</v>
      </c>
    </row>
    <row r="99" spans="1:8" ht="28">
      <c r="A99" s="25" t="s">
        <v>134</v>
      </c>
      <c r="B99" s="19" t="s">
        <v>141</v>
      </c>
      <c r="C99" s="25" t="s">
        <v>9</v>
      </c>
      <c r="D99" s="25" t="s">
        <v>23</v>
      </c>
      <c r="E99" s="39" t="s">
        <v>9</v>
      </c>
      <c r="F99" s="40" t="str">
        <f>_xlfn.XLOOKUP(B99,Catálogo!B98:B194,Catálogo!F98:F194)</f>
        <v>16.7</v>
      </c>
      <c r="G99" s="30">
        <v>45741</v>
      </c>
      <c r="H99" s="30">
        <v>45741</v>
      </c>
    </row>
    <row r="100" spans="1:8" ht="42">
      <c r="A100" s="27" t="s">
        <v>134</v>
      </c>
      <c r="B100" s="22" t="s">
        <v>142</v>
      </c>
      <c r="C100" s="27" t="s">
        <v>9</v>
      </c>
      <c r="D100" s="27" t="s">
        <v>23</v>
      </c>
      <c r="E100" s="49" t="s">
        <v>9</v>
      </c>
      <c r="F100" s="40" t="str">
        <f>_xlfn.XLOOKUP(B100,Catálogo!B99:B195,Catálogo!F99:F195)</f>
        <v>16.8</v>
      </c>
      <c r="G100" s="30">
        <v>45741</v>
      </c>
      <c r="H100" s="30">
        <v>45741</v>
      </c>
    </row>
    <row r="101" spans="1:8" ht="14">
      <c r="A101" s="28" t="s">
        <v>134</v>
      </c>
      <c r="B101" s="23" t="s">
        <v>143</v>
      </c>
      <c r="C101" s="28" t="s">
        <v>9</v>
      </c>
      <c r="D101" s="28" t="s">
        <v>23</v>
      </c>
      <c r="E101" s="37" t="s">
        <v>9</v>
      </c>
      <c r="F101" s="40" t="str">
        <f>_xlfn.XLOOKUP(B101,Catálogo!B100:B196,Catálogo!F100:F196)</f>
        <v>16.9</v>
      </c>
      <c r="G101" s="30">
        <v>45742</v>
      </c>
      <c r="H101" s="30">
        <v>45744</v>
      </c>
    </row>
  </sheetData>
  <mergeCells count="2">
    <mergeCell ref="A1:A2"/>
    <mergeCell ref="B1:H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B39BD-5F5D-4A99-B17C-77ABF324D8CE}">
  <dimension ref="A1:B16"/>
  <sheetViews>
    <sheetView workbookViewId="0">
      <selection activeCell="B1" sqref="B1:B16"/>
    </sheetView>
  </sheetViews>
  <sheetFormatPr baseColWidth="10" defaultColWidth="11.453125" defaultRowHeight="12.5"/>
  <sheetData>
    <row r="1" spans="1:2">
      <c r="A1" t="s">
        <v>7</v>
      </c>
      <c r="B1" s="6">
        <v>1</v>
      </c>
    </row>
    <row r="2" spans="1:2">
      <c r="A2" t="s">
        <v>20</v>
      </c>
      <c r="B2" s="6">
        <v>2</v>
      </c>
    </row>
    <row r="3" spans="1:2">
      <c r="A3" t="s">
        <v>29</v>
      </c>
      <c r="B3" s="6">
        <v>3</v>
      </c>
    </row>
    <row r="4" spans="1:2">
      <c r="A4" t="s">
        <v>32</v>
      </c>
      <c r="B4" s="6">
        <v>4</v>
      </c>
    </row>
    <row r="5" spans="1:2">
      <c r="A5" t="s">
        <v>42</v>
      </c>
      <c r="B5" s="6">
        <v>5</v>
      </c>
    </row>
    <row r="6" spans="1:2">
      <c r="A6" t="s">
        <v>62</v>
      </c>
      <c r="B6" s="6">
        <v>6</v>
      </c>
    </row>
    <row r="7" spans="1:2">
      <c r="A7" t="s">
        <v>73</v>
      </c>
      <c r="B7" s="6">
        <v>7</v>
      </c>
    </row>
    <row r="8" spans="1:2">
      <c r="A8" t="s">
        <v>76</v>
      </c>
      <c r="B8" s="6">
        <v>8</v>
      </c>
    </row>
    <row r="9" spans="1:2">
      <c r="A9" t="s">
        <v>85</v>
      </c>
      <c r="B9" s="6">
        <v>9</v>
      </c>
    </row>
    <row r="10" spans="1:2">
      <c r="A10" t="s">
        <v>89</v>
      </c>
      <c r="B10" s="6">
        <v>10</v>
      </c>
    </row>
    <row r="11" spans="1:2">
      <c r="A11" t="s">
        <v>103</v>
      </c>
      <c r="B11" s="6">
        <v>11</v>
      </c>
    </row>
    <row r="12" spans="1:2">
      <c r="A12" t="s">
        <v>106</v>
      </c>
      <c r="B12" s="6">
        <v>12</v>
      </c>
    </row>
    <row r="13" spans="1:2">
      <c r="A13" t="s">
        <v>109</v>
      </c>
      <c r="B13" s="6">
        <v>13</v>
      </c>
    </row>
    <row r="14" spans="1:2">
      <c r="A14" t="s">
        <v>116</v>
      </c>
      <c r="B14" s="6">
        <v>14</v>
      </c>
    </row>
    <row r="15" spans="1:2">
      <c r="A15" t="s">
        <v>125</v>
      </c>
      <c r="B15" s="6">
        <v>15</v>
      </c>
    </row>
    <row r="16" spans="1:2">
      <c r="A16" t="s">
        <v>134</v>
      </c>
      <c r="B16" s="6">
        <v>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8DF1E72B414054598023D5A721AC434" ma:contentTypeVersion="19" ma:contentTypeDescription="Crear nuevo documento." ma:contentTypeScope="" ma:versionID="f289caff301342fe36b44ec236dc0475">
  <xsd:schema xmlns:xsd="http://www.w3.org/2001/XMLSchema" xmlns:xs="http://www.w3.org/2001/XMLSchema" xmlns:p="http://schemas.microsoft.com/office/2006/metadata/properties" xmlns:ns2="8175d881-c252-4cc7-85ac-127631b324fb" xmlns:ns3="7463e6f2-4cf7-4f37-8a7b-859c1e512b3c" targetNamespace="http://schemas.microsoft.com/office/2006/metadata/properties" ma:root="true" ma:fieldsID="53720053523782027920b84b73f1bae4" ns2:_="" ns3:_="">
    <xsd:import namespace="8175d881-c252-4cc7-85ac-127631b324fb"/>
    <xsd:import namespace="7463e6f2-4cf7-4f37-8a7b-859c1e512b3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MediaLengthInSeconds" minOccurs="0"/>
                <xsd:element ref="ns2:_Flow_SignoffStatu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75d881-c252-4cc7-85ac-127631b324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Estado de aprobación" ma:internalName="Estado_x0020_de_x0020_aprobaci_x00f3_n">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b5fe629f-dcd0-4f79-bd36-f65a702dfa88"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63e6f2-4cf7-4f37-8a7b-859c1e512b3c"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3534a47-c999-4e0c-be1f-c40a0b9fe6e0}" ma:internalName="TaxCatchAll" ma:showField="CatchAllData" ma:web="7463e6f2-4cf7-4f37-8a7b-859c1e512b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175d881-c252-4cc7-85ac-127631b324fb">
      <Terms xmlns="http://schemas.microsoft.com/office/infopath/2007/PartnerControls"/>
    </lcf76f155ced4ddcb4097134ff3c332f>
    <TaxCatchAll xmlns="7463e6f2-4cf7-4f37-8a7b-859c1e512b3c" xsi:nil="true"/>
    <_Flow_SignoffStatus xmlns="8175d881-c252-4cc7-85ac-127631b324fb" xsi:nil="true"/>
    <SharedWithUsers xmlns="7463e6f2-4cf7-4f37-8a7b-859c1e512b3c">
      <UserInfo>
        <DisplayName/>
        <AccountId xsi:nil="true"/>
        <AccountType/>
      </UserInfo>
    </SharedWithUsers>
  </documentManagement>
</p:properties>
</file>

<file path=customXml/itemProps1.xml><?xml version="1.0" encoding="utf-8"?>
<ds:datastoreItem xmlns:ds="http://schemas.openxmlformats.org/officeDocument/2006/customXml" ds:itemID="{EEA2CC19-FF3A-4F56-AD21-0ED5B0DA16E7}"/>
</file>

<file path=customXml/itemProps2.xml><?xml version="1.0" encoding="utf-8"?>
<ds:datastoreItem xmlns:ds="http://schemas.openxmlformats.org/officeDocument/2006/customXml" ds:itemID="{17B9C2E3-4403-4EDB-A993-65DB0CFAB650}"/>
</file>

<file path=customXml/itemProps3.xml><?xml version="1.0" encoding="utf-8"?>
<ds:datastoreItem xmlns:ds="http://schemas.openxmlformats.org/officeDocument/2006/customXml" ds:itemID="{5630E6CB-21B4-4AA2-9ABC-F70F3639FF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Catálogo</vt:lpstr>
      <vt:lpstr>Calendario</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GARCIA MORENO PALOMINO SEBASTIAN</cp:lastModifiedBy>
  <cp:revision/>
  <dcterms:created xsi:type="dcterms:W3CDTF">2025-01-09T23:56:15Z</dcterms:created>
  <dcterms:modified xsi:type="dcterms:W3CDTF">2025-01-28T17:03:24Z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0x010100C8DF1E72B414054598023D5A721AC434</vt:lpwstr>
  </property>
  <property fmtid="{D5CDD505-2E9C-101B-9397-08002B2CF9AE}" pid="3" name="Order">
    <vt:r8>96216100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